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qcar\Downloads\Afirme PyME\"/>
    </mc:Choice>
  </mc:AlternateContent>
  <xr:revisionPtr revIDLastSave="0" documentId="8_{958640B0-A42B-4D06-9EEF-53A97997A9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a Tradicional" sheetId="1" r:id="rId1"/>
  </sheets>
  <externalReferences>
    <externalReference r:id="rId2"/>
  </externalReferences>
  <definedNames>
    <definedName name="_xlnm.Print_Area" localSheetId="0">'Tabla Tradicional'!$C$12:$N$132</definedName>
    <definedName name="_xlnm.Print_Area">#REF!</definedName>
    <definedName name="PanaM2">#REF!</definedName>
    <definedName name="PanaM3">#REF!</definedName>
    <definedName name="PbalM1">[1]BalM1!$B$2:$J$54,[1]BalM1!$B$57:$J$114,[1]BalM1!$B$120:$J$164</definedName>
    <definedName name="PbalM2">#REF!,#REF!,#REF!</definedName>
    <definedName name="Pbalm3">#REF!,#REF!,#REF!</definedName>
    <definedName name="PfluM2">#REF!</definedName>
    <definedName name="PfluM3">#REF!</definedName>
    <definedName name="PinmM2">#REF!</definedName>
    <definedName name="PinmM3">#REF!</definedName>
    <definedName name="Resum2">#REF!</definedName>
    <definedName name="Resum3">#REF!</definedName>
    <definedName name="_xlnm.Print_Titles" localSheetId="0">'Tabla Tradicional'!$3:$10</definedName>
    <definedName name="WbalM2">#REF!</definedName>
    <definedName name="WbalM3">#REF!</definedName>
    <definedName name="WinmM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E12" i="1"/>
  <c r="D12" i="1"/>
  <c r="F12" i="1" l="1"/>
  <c r="C14" i="1"/>
  <c r="G12" i="1"/>
  <c r="G13" i="1" l="1"/>
  <c r="E13" i="1"/>
  <c r="C15" i="1"/>
  <c r="D14" i="1"/>
  <c r="C16" i="1" l="1"/>
  <c r="D15" i="1"/>
  <c r="F13" i="1"/>
  <c r="E14" i="1"/>
  <c r="F14" i="1" s="1"/>
  <c r="G14" i="1"/>
  <c r="E15" i="1" l="1"/>
  <c r="G15" i="1"/>
  <c r="D16" i="1"/>
  <c r="C17" i="1"/>
  <c r="F15" i="1" l="1"/>
  <c r="G16" i="1"/>
  <c r="E16" i="1"/>
  <c r="F16" i="1" s="1"/>
  <c r="D17" i="1"/>
  <c r="C18" i="1"/>
  <c r="C19" i="1" l="1"/>
  <c r="D18" i="1"/>
  <c r="E17" i="1"/>
  <c r="G17" i="1"/>
  <c r="F17" i="1" l="1"/>
  <c r="G18" i="1"/>
  <c r="E18" i="1"/>
  <c r="F18" i="1" s="1"/>
  <c r="C20" i="1"/>
  <c r="D19" i="1"/>
  <c r="D20" i="1" l="1"/>
  <c r="C21" i="1"/>
  <c r="G19" i="1"/>
  <c r="E19" i="1"/>
  <c r="E20" i="1" l="1"/>
  <c r="F20" i="1" s="1"/>
  <c r="G20" i="1"/>
  <c r="C22" i="1"/>
  <c r="D21" i="1"/>
  <c r="F19" i="1"/>
  <c r="D22" i="1" l="1"/>
  <c r="C23" i="1"/>
  <c r="G21" i="1"/>
  <c r="E21" i="1"/>
  <c r="F21" i="1" s="1"/>
  <c r="C24" i="1" l="1"/>
  <c r="D23" i="1"/>
  <c r="G22" i="1"/>
  <c r="E22" i="1"/>
  <c r="F22" i="1" s="1"/>
  <c r="D24" i="1" l="1"/>
  <c r="C25" i="1"/>
  <c r="G23" i="1"/>
  <c r="E23" i="1"/>
  <c r="I23" i="1" s="1"/>
  <c r="H23" i="1"/>
  <c r="G24" i="1" l="1"/>
  <c r="E24" i="1"/>
  <c r="F24" i="1" s="1"/>
  <c r="D25" i="1"/>
  <c r="C26" i="1"/>
  <c r="F23" i="1"/>
  <c r="J23" i="1" s="1"/>
  <c r="D26" i="1" l="1"/>
  <c r="C27" i="1"/>
  <c r="G25" i="1"/>
  <c r="E25" i="1"/>
  <c r="G26" i="1" l="1"/>
  <c r="E26" i="1"/>
  <c r="F26" i="1" s="1"/>
  <c r="F25" i="1"/>
  <c r="D27" i="1"/>
  <c r="C28" i="1"/>
  <c r="C29" i="1" l="1"/>
  <c r="D28" i="1"/>
  <c r="E27" i="1"/>
  <c r="F27" i="1" s="1"/>
  <c r="G27" i="1"/>
  <c r="G28" i="1" l="1"/>
  <c r="E28" i="1"/>
  <c r="F28" i="1" s="1"/>
  <c r="C30" i="1"/>
  <c r="D29" i="1"/>
  <c r="G29" i="1" l="1"/>
  <c r="E29" i="1"/>
  <c r="F29" i="1" s="1"/>
  <c r="C31" i="1"/>
  <c r="D30" i="1"/>
  <c r="E30" i="1" l="1"/>
  <c r="G30" i="1"/>
  <c r="C32" i="1"/>
  <c r="D31" i="1"/>
  <c r="F30" i="1" l="1"/>
  <c r="D32" i="1"/>
  <c r="C33" i="1"/>
  <c r="G31" i="1"/>
  <c r="E31" i="1"/>
  <c r="F31" i="1" l="1"/>
  <c r="G32" i="1"/>
  <c r="E32" i="1"/>
  <c r="D33" i="1"/>
  <c r="C34" i="1"/>
  <c r="F32" i="1" l="1"/>
  <c r="G33" i="1"/>
  <c r="E33" i="1"/>
  <c r="F33" i="1" s="1"/>
  <c r="D34" i="1"/>
  <c r="C35" i="1"/>
  <c r="C36" i="1" l="1"/>
  <c r="D35" i="1"/>
  <c r="G34" i="1"/>
  <c r="E34" i="1"/>
  <c r="F34" i="1" s="1"/>
  <c r="E35" i="1" l="1"/>
  <c r="I35" i="1" s="1"/>
  <c r="G35" i="1"/>
  <c r="H35" i="1"/>
  <c r="C37" i="1"/>
  <c r="D36" i="1"/>
  <c r="F35" i="1" l="1"/>
  <c r="J35" i="1" s="1"/>
  <c r="E36" i="1"/>
  <c r="F36" i="1" s="1"/>
  <c r="G36" i="1"/>
  <c r="C38" i="1"/>
  <c r="D37" i="1"/>
  <c r="C39" i="1" l="1"/>
  <c r="D38" i="1"/>
  <c r="G37" i="1"/>
  <c r="E37" i="1"/>
  <c r="F37" i="1" s="1"/>
  <c r="D39" i="1" l="1"/>
  <c r="C40" i="1"/>
  <c r="G38" i="1"/>
  <c r="E38" i="1"/>
  <c r="G39" i="1" l="1"/>
  <c r="E39" i="1"/>
  <c r="F39" i="1" s="1"/>
  <c r="F38" i="1"/>
  <c r="D40" i="1"/>
  <c r="C41" i="1"/>
  <c r="D41" i="1" l="1"/>
  <c r="C42" i="1"/>
  <c r="E40" i="1"/>
  <c r="F40" i="1" s="1"/>
  <c r="G40" i="1"/>
  <c r="G41" i="1" l="1"/>
  <c r="E41" i="1"/>
  <c r="F41" i="1" s="1"/>
  <c r="D42" i="1"/>
  <c r="C43" i="1"/>
  <c r="C44" i="1" l="1"/>
  <c r="D43" i="1"/>
  <c r="G42" i="1"/>
  <c r="E42" i="1"/>
  <c r="C45" i="1" l="1"/>
  <c r="D44" i="1"/>
  <c r="F42" i="1"/>
  <c r="E43" i="1"/>
  <c r="F43" i="1" s="1"/>
  <c r="G43" i="1"/>
  <c r="C46" i="1" l="1"/>
  <c r="D45" i="1"/>
  <c r="E44" i="1"/>
  <c r="G44" i="1"/>
  <c r="C47" i="1" l="1"/>
  <c r="D46" i="1"/>
  <c r="E45" i="1"/>
  <c r="G45" i="1"/>
  <c r="F44" i="1"/>
  <c r="G46" i="1" l="1"/>
  <c r="E46" i="1"/>
  <c r="F46" i="1" s="1"/>
  <c r="F45" i="1"/>
  <c r="C48" i="1"/>
  <c r="D47" i="1"/>
  <c r="E47" i="1" l="1"/>
  <c r="I47" i="1" s="1"/>
  <c r="G47" i="1"/>
  <c r="H47" i="1"/>
  <c r="D48" i="1"/>
  <c r="C49" i="1"/>
  <c r="F47" i="1" l="1"/>
  <c r="J47" i="1" s="1"/>
  <c r="G48" i="1"/>
  <c r="E48" i="1"/>
  <c r="F48" i="1" s="1"/>
  <c r="C50" i="1"/>
  <c r="D49" i="1"/>
  <c r="G49" i="1" l="1"/>
  <c r="E49" i="1"/>
  <c r="F49" i="1" s="1"/>
  <c r="D50" i="1"/>
  <c r="C51" i="1"/>
  <c r="E50" i="1" l="1"/>
  <c r="F50" i="1" s="1"/>
  <c r="G50" i="1"/>
  <c r="D51" i="1"/>
  <c r="C52" i="1"/>
  <c r="G51" i="1" l="1"/>
  <c r="E51" i="1"/>
  <c r="F51" i="1" s="1"/>
  <c r="C53" i="1"/>
  <c r="D52" i="1"/>
  <c r="D53" i="1" l="1"/>
  <c r="C54" i="1"/>
  <c r="G52" i="1"/>
  <c r="E52" i="1"/>
  <c r="F52" i="1" s="1"/>
  <c r="E53" i="1" l="1"/>
  <c r="F53" i="1" s="1"/>
  <c r="G53" i="1"/>
  <c r="C55" i="1"/>
  <c r="D54" i="1"/>
  <c r="C56" i="1" l="1"/>
  <c r="D55" i="1"/>
  <c r="E54" i="1"/>
  <c r="F54" i="1" s="1"/>
  <c r="G54" i="1"/>
  <c r="D56" i="1" l="1"/>
  <c r="C57" i="1"/>
  <c r="G55" i="1"/>
  <c r="E55" i="1"/>
  <c r="F55" i="1" s="1"/>
  <c r="G56" i="1" l="1"/>
  <c r="E56" i="1"/>
  <c r="C58" i="1"/>
  <c r="D57" i="1"/>
  <c r="D58" i="1" l="1"/>
  <c r="C59" i="1"/>
  <c r="G57" i="1"/>
  <c r="E57" i="1"/>
  <c r="F57" i="1" s="1"/>
  <c r="F56" i="1"/>
  <c r="D59" i="1" l="1"/>
  <c r="C60" i="1"/>
  <c r="E58" i="1"/>
  <c r="F58" i="1" s="1"/>
  <c r="G58" i="1"/>
  <c r="G59" i="1" l="1"/>
  <c r="E59" i="1"/>
  <c r="I59" i="1" s="1"/>
  <c r="D60" i="1"/>
  <c r="C61" i="1"/>
  <c r="H59" i="1"/>
  <c r="F59" i="1" l="1"/>
  <c r="J59" i="1" s="1"/>
  <c r="E60" i="1"/>
  <c r="F60" i="1" s="1"/>
  <c r="G60" i="1"/>
  <c r="D61" i="1"/>
  <c r="C62" i="1"/>
  <c r="G61" i="1" l="1"/>
  <c r="E61" i="1"/>
  <c r="F61" i="1" s="1"/>
  <c r="D62" i="1"/>
  <c r="C63" i="1"/>
  <c r="G62" i="1" l="1"/>
  <c r="E62" i="1"/>
  <c r="D63" i="1"/>
  <c r="C64" i="1"/>
  <c r="E63" i="1" l="1"/>
  <c r="F63" i="1" s="1"/>
  <c r="G63" i="1"/>
  <c r="F62" i="1"/>
  <c r="C65" i="1"/>
  <c r="D64" i="1"/>
  <c r="E64" i="1" l="1"/>
  <c r="F64" i="1" s="1"/>
  <c r="G64" i="1"/>
  <c r="C66" i="1"/>
  <c r="D65" i="1"/>
  <c r="E65" i="1" l="1"/>
  <c r="F65" i="1" s="1"/>
  <c r="G65" i="1"/>
  <c r="C67" i="1"/>
  <c r="D66" i="1"/>
  <c r="G66" i="1" l="1"/>
  <c r="E66" i="1"/>
  <c r="D67" i="1"/>
  <c r="C68" i="1"/>
  <c r="D68" i="1" l="1"/>
  <c r="C69" i="1"/>
  <c r="G67" i="1"/>
  <c r="E67" i="1"/>
  <c r="F67" i="1" s="1"/>
  <c r="F66" i="1"/>
  <c r="D69" i="1" l="1"/>
  <c r="C70" i="1"/>
  <c r="E68" i="1"/>
  <c r="F68" i="1" s="1"/>
  <c r="G68" i="1"/>
  <c r="C71" i="1" l="1"/>
  <c r="D70" i="1"/>
  <c r="G69" i="1"/>
  <c r="E69" i="1"/>
  <c r="F69" i="1" s="1"/>
  <c r="C72" i="1" l="1"/>
  <c r="D71" i="1"/>
  <c r="G70" i="1"/>
  <c r="E70" i="1"/>
  <c r="E71" i="1" l="1"/>
  <c r="I71" i="1" s="1"/>
  <c r="G71" i="1"/>
  <c r="F70" i="1"/>
  <c r="H71" i="1"/>
  <c r="C73" i="1"/>
  <c r="D72" i="1"/>
  <c r="C74" i="1" l="1"/>
  <c r="D73" i="1"/>
  <c r="G72" i="1"/>
  <c r="E72" i="1"/>
  <c r="F72" i="1" s="1"/>
  <c r="F71" i="1"/>
  <c r="J71" i="1" s="1"/>
  <c r="C75" i="1" l="1"/>
  <c r="D74" i="1"/>
  <c r="E73" i="1"/>
  <c r="F73" i="1" s="1"/>
  <c r="G73" i="1"/>
  <c r="E74" i="1" l="1"/>
  <c r="F74" i="1" s="1"/>
  <c r="G74" i="1"/>
  <c r="C76" i="1"/>
  <c r="D75" i="1"/>
  <c r="G75" i="1" l="1"/>
  <c r="E75" i="1"/>
  <c r="F75" i="1" s="1"/>
  <c r="C77" i="1"/>
  <c r="D76" i="1"/>
  <c r="G76" i="1" l="1"/>
  <c r="E76" i="1"/>
  <c r="F76" i="1" s="1"/>
  <c r="C78" i="1"/>
  <c r="D77" i="1"/>
  <c r="D78" i="1" l="1"/>
  <c r="C79" i="1"/>
  <c r="E77" i="1"/>
  <c r="G77" i="1"/>
  <c r="D79" i="1" l="1"/>
  <c r="C80" i="1"/>
  <c r="E78" i="1"/>
  <c r="F78" i="1" s="1"/>
  <c r="G78" i="1"/>
  <c r="F77" i="1"/>
  <c r="G79" i="1" l="1"/>
  <c r="E79" i="1"/>
  <c r="F79" i="1" s="1"/>
  <c r="D80" i="1"/>
  <c r="C81" i="1"/>
  <c r="C82" i="1" l="1"/>
  <c r="D81" i="1"/>
  <c r="G80" i="1"/>
  <c r="E80" i="1"/>
  <c r="E81" i="1" l="1"/>
  <c r="F81" i="1" s="1"/>
  <c r="G81" i="1"/>
  <c r="F80" i="1"/>
  <c r="C83" i="1"/>
  <c r="D82" i="1"/>
  <c r="E82" i="1" l="1"/>
  <c r="F82" i="1" s="1"/>
  <c r="G82" i="1"/>
  <c r="D83" i="1"/>
  <c r="C84" i="1"/>
  <c r="H83" i="1" l="1"/>
  <c r="G83" i="1"/>
  <c r="E83" i="1"/>
  <c r="C85" i="1"/>
  <c r="D84" i="1"/>
  <c r="E84" i="1" l="1"/>
  <c r="G84" i="1"/>
  <c r="C86" i="1"/>
  <c r="D85" i="1"/>
  <c r="I83" i="1"/>
  <c r="F83" i="1"/>
  <c r="J83" i="1" s="1"/>
  <c r="C87" i="1" l="1"/>
  <c r="D86" i="1"/>
  <c r="G85" i="1"/>
  <c r="E85" i="1"/>
  <c r="F85" i="1" s="1"/>
  <c r="F84" i="1"/>
  <c r="G86" i="1" l="1"/>
  <c r="E86" i="1"/>
  <c r="C88" i="1"/>
  <c r="D87" i="1"/>
  <c r="F86" i="1"/>
  <c r="C89" i="1" l="1"/>
  <c r="D88" i="1"/>
  <c r="G87" i="1"/>
  <c r="E87" i="1"/>
  <c r="F87" i="1" s="1"/>
  <c r="E88" i="1" l="1"/>
  <c r="G88" i="1"/>
  <c r="D89" i="1"/>
  <c r="C90" i="1"/>
  <c r="G89" i="1" l="1"/>
  <c r="E89" i="1"/>
  <c r="F89" i="1" s="1"/>
  <c r="F88" i="1"/>
  <c r="C91" i="1"/>
  <c r="D90" i="1"/>
  <c r="G90" i="1" l="1"/>
  <c r="E90" i="1"/>
  <c r="F90" i="1" s="1"/>
  <c r="D91" i="1"/>
  <c r="C92" i="1"/>
  <c r="E91" i="1" l="1"/>
  <c r="F91" i="1" s="1"/>
  <c r="G91" i="1"/>
  <c r="D92" i="1"/>
  <c r="C93" i="1"/>
  <c r="E92" i="1" l="1"/>
  <c r="F92" i="1" s="1"/>
  <c r="G92" i="1"/>
  <c r="C94" i="1"/>
  <c r="D93" i="1"/>
  <c r="G93" i="1" l="1"/>
  <c r="E93" i="1"/>
  <c r="F93" i="1" s="1"/>
  <c r="C95" i="1"/>
  <c r="D94" i="1"/>
  <c r="C96" i="1" l="1"/>
  <c r="D95" i="1"/>
  <c r="G94" i="1"/>
  <c r="E94" i="1"/>
  <c r="F94" i="1" s="1"/>
  <c r="E95" i="1" l="1"/>
  <c r="I95" i="1" s="1"/>
  <c r="G95" i="1"/>
  <c r="H95" i="1"/>
  <c r="C97" i="1"/>
  <c r="D96" i="1"/>
  <c r="F95" i="1" l="1"/>
  <c r="J95" i="1" s="1"/>
  <c r="C98" i="1"/>
  <c r="D97" i="1"/>
  <c r="G96" i="1"/>
  <c r="E96" i="1"/>
  <c r="F96" i="1" l="1"/>
  <c r="C99" i="1"/>
  <c r="D98" i="1"/>
  <c r="E97" i="1"/>
  <c r="F97" i="1" s="1"/>
  <c r="G97" i="1"/>
  <c r="E98" i="1" l="1"/>
  <c r="G98" i="1"/>
  <c r="D99" i="1"/>
  <c r="C100" i="1"/>
  <c r="G99" i="1" l="1"/>
  <c r="E99" i="1"/>
  <c r="F99" i="1" s="1"/>
  <c r="D100" i="1"/>
  <c r="C101" i="1"/>
  <c r="F98" i="1"/>
  <c r="G100" i="1" l="1"/>
  <c r="E100" i="1"/>
  <c r="F100" i="1" s="1"/>
  <c r="D101" i="1"/>
  <c r="C102" i="1"/>
  <c r="D102" i="1" l="1"/>
  <c r="C103" i="1"/>
  <c r="E101" i="1"/>
  <c r="F101" i="1" s="1"/>
  <c r="G101" i="1"/>
  <c r="C104" i="1" l="1"/>
  <c r="D103" i="1"/>
  <c r="E102" i="1"/>
  <c r="F102" i="1" s="1"/>
  <c r="G102" i="1"/>
  <c r="C105" i="1" l="1"/>
  <c r="D104" i="1"/>
  <c r="G103" i="1"/>
  <c r="E103" i="1"/>
  <c r="F103" i="1" s="1"/>
  <c r="G104" i="1" l="1"/>
  <c r="E104" i="1"/>
  <c r="F104" i="1" s="1"/>
  <c r="C106" i="1"/>
  <c r="D105" i="1"/>
  <c r="C107" i="1" l="1"/>
  <c r="D106" i="1"/>
  <c r="E105" i="1"/>
  <c r="F105" i="1" s="1"/>
  <c r="G105" i="1"/>
  <c r="E106" i="1" l="1"/>
  <c r="F106" i="1" s="1"/>
  <c r="G106" i="1"/>
  <c r="D107" i="1"/>
  <c r="C108" i="1"/>
  <c r="C109" i="1" l="1"/>
  <c r="D108" i="1"/>
  <c r="G107" i="1"/>
  <c r="E107" i="1"/>
  <c r="I107" i="1" s="1"/>
  <c r="H107" i="1"/>
  <c r="F107" i="1" l="1"/>
  <c r="J107" i="1" s="1"/>
  <c r="E108" i="1"/>
  <c r="F108" i="1" s="1"/>
  <c r="G108" i="1"/>
  <c r="D109" i="1"/>
  <c r="C110" i="1"/>
  <c r="D110" i="1" l="1"/>
  <c r="C111" i="1"/>
  <c r="G109" i="1"/>
  <c r="E109" i="1"/>
  <c r="F109" i="1" s="1"/>
  <c r="D111" i="1" l="1"/>
  <c r="C112" i="1"/>
  <c r="G110" i="1"/>
  <c r="E110" i="1"/>
  <c r="F110" i="1" s="1"/>
  <c r="G111" i="1" l="1"/>
  <c r="E111" i="1"/>
  <c r="F111" i="1" s="1"/>
  <c r="D112" i="1"/>
  <c r="C113" i="1"/>
  <c r="E112" i="1" l="1"/>
  <c r="F112" i="1" s="1"/>
  <c r="G112" i="1"/>
  <c r="C114" i="1"/>
  <c r="D113" i="1"/>
  <c r="G113" i="1" l="1"/>
  <c r="E113" i="1"/>
  <c r="F113" i="1" s="1"/>
  <c r="C115" i="1"/>
  <c r="D114" i="1"/>
  <c r="C116" i="1" l="1"/>
  <c r="D115" i="1"/>
  <c r="G114" i="1"/>
  <c r="E114" i="1"/>
  <c r="F114" i="1" s="1"/>
  <c r="E115" i="1" l="1"/>
  <c r="F115" i="1" s="1"/>
  <c r="G115" i="1"/>
  <c r="C117" i="1"/>
  <c r="D116" i="1"/>
  <c r="D117" i="1" l="1"/>
  <c r="C118" i="1"/>
  <c r="E116" i="1"/>
  <c r="F116" i="1" s="1"/>
  <c r="G116" i="1"/>
  <c r="D118" i="1" l="1"/>
  <c r="C119" i="1"/>
  <c r="G117" i="1"/>
  <c r="E117" i="1"/>
  <c r="F117" i="1" s="1"/>
  <c r="C120" i="1" l="1"/>
  <c r="D119" i="1"/>
  <c r="G118" i="1"/>
  <c r="E118" i="1"/>
  <c r="F118" i="1" s="1"/>
  <c r="G119" i="1" l="1"/>
  <c r="E119" i="1"/>
  <c r="I119" i="1" s="1"/>
  <c r="H119" i="1"/>
  <c r="D120" i="1"/>
  <c r="C121" i="1"/>
  <c r="F119" i="1" l="1"/>
  <c r="J119" i="1" s="1"/>
  <c r="D121" i="1"/>
  <c r="C122" i="1"/>
  <c r="G120" i="1"/>
  <c r="E120" i="1"/>
  <c r="D122" i="1" l="1"/>
  <c r="C123" i="1"/>
  <c r="G121" i="1"/>
  <c r="E121" i="1"/>
  <c r="F120" i="1"/>
  <c r="F121" i="1" l="1"/>
  <c r="C124" i="1"/>
  <c r="D123" i="1"/>
  <c r="E122" i="1"/>
  <c r="G122" i="1"/>
  <c r="C125" i="1" l="1"/>
  <c r="D124" i="1"/>
  <c r="G123" i="1"/>
  <c r="E123" i="1"/>
  <c r="F123" i="1" s="1"/>
  <c r="F122" i="1"/>
  <c r="G124" i="1" l="1"/>
  <c r="E124" i="1"/>
  <c r="F124" i="1" s="1"/>
  <c r="C126" i="1"/>
  <c r="D125" i="1"/>
  <c r="C127" i="1" l="1"/>
  <c r="D126" i="1"/>
  <c r="E125" i="1"/>
  <c r="F125" i="1" s="1"/>
  <c r="G125" i="1"/>
  <c r="D127" i="1" l="1"/>
  <c r="C128" i="1"/>
  <c r="E126" i="1"/>
  <c r="F126" i="1" s="1"/>
  <c r="G126" i="1"/>
  <c r="G127" i="1" l="1"/>
  <c r="E127" i="1"/>
  <c r="F127" i="1" s="1"/>
  <c r="D128" i="1"/>
  <c r="C129" i="1"/>
  <c r="D129" i="1" l="1"/>
  <c r="C130" i="1"/>
  <c r="G128" i="1"/>
  <c r="E128" i="1"/>
  <c r="F128" i="1" s="1"/>
  <c r="G129" i="1" l="1"/>
  <c r="E129" i="1"/>
  <c r="F129" i="1" s="1"/>
  <c r="D130" i="1"/>
  <c r="C131" i="1"/>
  <c r="D131" i="1" s="1"/>
  <c r="D132" i="1" l="1"/>
  <c r="H131" i="1"/>
  <c r="E130" i="1"/>
  <c r="F130" i="1" s="1"/>
  <c r="G130" i="1"/>
  <c r="G131" i="1" l="1"/>
  <c r="E131" i="1"/>
  <c r="E132" i="1" l="1"/>
  <c r="I131" i="1"/>
  <c r="F131" i="1"/>
  <c r="F132" i="1" l="1"/>
  <c r="J131" i="1"/>
</calcChain>
</file>

<file path=xl/sharedStrings.xml><?xml version="1.0" encoding="utf-8"?>
<sst xmlns="http://schemas.openxmlformats.org/spreadsheetml/2006/main" count="24" uniqueCount="22">
  <si>
    <t>CREDITO</t>
  </si>
  <si>
    <t xml:space="preserve">PLAZO </t>
  </si>
  <si>
    <t>MESES</t>
  </si>
  <si>
    <t>TASA INTERES</t>
  </si>
  <si>
    <t>%</t>
  </si>
  <si>
    <t>GRACIA</t>
  </si>
  <si>
    <t>PERIODOS / AÑO</t>
  </si>
  <si>
    <t>ESQUEMA DE PAGO TRADICIONAL</t>
  </si>
  <si>
    <t>PERIODO</t>
  </si>
  <si>
    <t>PAGO DE</t>
  </si>
  <si>
    <t>PAGO</t>
  </si>
  <si>
    <t>SALDO</t>
  </si>
  <si>
    <t>Pagos Anuales MN</t>
  </si>
  <si>
    <t>CAPITAL</t>
  </si>
  <si>
    <t>INTERESES</t>
  </si>
  <si>
    <t>TOTAL</t>
  </si>
  <si>
    <t>FIN DE MES</t>
  </si>
  <si>
    <t xml:space="preserve">Capital </t>
  </si>
  <si>
    <t xml:space="preserve">Intr's </t>
  </si>
  <si>
    <t xml:space="preserve">Total </t>
  </si>
  <si>
    <t>TOTALES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</si>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</sst>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\(&quot;$&quot;#,##0\)"/>
    <numFmt numFmtId="165" formatCode="&quot;$ &quot;#,##0_);[Red]\(&quot;$ &quot;#,##0\)"/>
    <numFmt numFmtId="166" formatCode="#,##0.0;[Red]\-#,##0.0"/>
    <numFmt numFmtId="167" formatCode="\N&quot;$&quot;#,##0_);\(&quot;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rgb="FF00B050"/>
      <name val="Arial Narrow"/>
      <family val="2"/>
    </font>
    <font>
      <b/>
      <sz val="11"/>
      <name val="Arial Narrow"/>
      <family val="2"/>
    </font>
    <font>
      <b/>
      <sz val="11"/>
      <color rgb="FF00B050"/>
      <name val="Arial Narrow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0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2" fillId="0" borderId="1" xfId="2" applyFont="1" applyBorder="1" applyAlignment="1">
      <alignment horizontal="right"/>
    </xf>
    <xf numFmtId="0" fontId="2" fillId="0" borderId="3" xfId="2" applyFont="1" applyBorder="1" applyAlignment="1">
      <alignment horizontal="center"/>
    </xf>
    <xf numFmtId="0" fontId="4" fillId="0" borderId="0" xfId="2" applyFont="1"/>
    <xf numFmtId="0" fontId="2" fillId="0" borderId="4" xfId="2" applyFont="1" applyBorder="1" applyAlignment="1">
      <alignment horizontal="right"/>
    </xf>
    <xf numFmtId="0" fontId="2" fillId="0" borderId="6" xfId="2" applyFont="1" applyBorder="1" applyAlignment="1">
      <alignment horizontal="left"/>
    </xf>
    <xf numFmtId="0" fontId="3" fillId="0" borderId="5" xfId="2" applyFont="1" applyBorder="1" applyAlignment="1" applyProtection="1">
      <alignment horizontal="center"/>
      <protection locked="0"/>
    </xf>
    <xf numFmtId="4" fontId="2" fillId="0" borderId="6" xfId="2" applyNumberFormat="1" applyFont="1" applyBorder="1" applyAlignment="1">
      <alignment horizontal="left"/>
    </xf>
    <xf numFmtId="0" fontId="2" fillId="0" borderId="7" xfId="2" applyFont="1" applyBorder="1" applyAlignment="1">
      <alignment horizontal="right"/>
    </xf>
    <xf numFmtId="3" fontId="3" fillId="0" borderId="8" xfId="2" applyNumberFormat="1" applyFont="1" applyBorder="1" applyAlignment="1" applyProtection="1">
      <alignment horizontal="center"/>
      <protection locked="0"/>
    </xf>
    <xf numFmtId="0" fontId="2" fillId="0" borderId="9" xfId="2" applyFont="1" applyBorder="1" applyAlignment="1">
      <alignment horizontal="center"/>
    </xf>
    <xf numFmtId="165" fontId="2" fillId="0" borderId="0" xfId="2" applyNumberFormat="1" applyFont="1"/>
    <xf numFmtId="0" fontId="2" fillId="0" borderId="0" xfId="2" applyFont="1" applyAlignment="1">
      <alignment horizontal="centerContinuous"/>
    </xf>
    <xf numFmtId="3" fontId="2" fillId="0" borderId="1" xfId="2" applyNumberFormat="1" applyFont="1" applyBorder="1" applyAlignment="1">
      <alignment horizontal="center"/>
    </xf>
    <xf numFmtId="4" fontId="2" fillId="0" borderId="1" xfId="2" applyNumberFormat="1" applyFont="1" applyBorder="1" applyAlignment="1">
      <alignment horizontal="center"/>
    </xf>
    <xf numFmtId="3" fontId="2" fillId="0" borderId="7" xfId="2" applyNumberFormat="1" applyFont="1" applyBorder="1" applyAlignment="1">
      <alignment horizontal="center"/>
    </xf>
    <xf numFmtId="4" fontId="2" fillId="0" borderId="7" xfId="2" applyNumberFormat="1" applyFont="1" applyBorder="1" applyAlignment="1">
      <alignment horizontal="center"/>
    </xf>
    <xf numFmtId="0" fontId="4" fillId="0" borderId="8" xfId="2" applyFont="1" applyBorder="1" applyAlignment="1">
      <alignment horizontal="right"/>
    </xf>
    <xf numFmtId="4" fontId="4" fillId="0" borderId="8" xfId="2" applyNumberFormat="1" applyFont="1" applyBorder="1" applyAlignment="1">
      <alignment horizontal="right"/>
    </xf>
    <xf numFmtId="4" fontId="4" fillId="0" borderId="7" xfId="2" applyNumberFormat="1" applyFont="1" applyBorder="1" applyAlignment="1">
      <alignment horizontal="right"/>
    </xf>
    <xf numFmtId="3" fontId="2" fillId="0" borderId="0" xfId="2" applyNumberFormat="1" applyFont="1"/>
    <xf numFmtId="3" fontId="2" fillId="0" borderId="0" xfId="2" applyNumberFormat="1" applyFont="1" applyAlignment="1">
      <alignment horizontal="center"/>
    </xf>
    <xf numFmtId="4" fontId="2" fillId="0" borderId="0" xfId="2" applyNumberFormat="1" applyFont="1" applyAlignment="1">
      <alignment horizontal="center"/>
    </xf>
    <xf numFmtId="17" fontId="2" fillId="0" borderId="0" xfId="2" applyNumberFormat="1" applyFont="1"/>
    <xf numFmtId="166" fontId="2" fillId="0" borderId="0" xfId="1" applyNumberFormat="1" applyFont="1"/>
    <xf numFmtId="3" fontId="4" fillId="0" borderId="0" xfId="2" applyNumberFormat="1" applyFont="1"/>
    <xf numFmtId="38" fontId="2" fillId="0" borderId="0" xfId="1" applyNumberFormat="1" applyFont="1"/>
    <xf numFmtId="0" fontId="4" fillId="0" borderId="13" xfId="2" applyFont="1" applyBorder="1" applyAlignment="1">
      <alignment horizontal="center"/>
    </xf>
    <xf numFmtId="3" fontId="4" fillId="0" borderId="13" xfId="2" applyNumberFormat="1" applyFont="1" applyBorder="1" applyAlignment="1">
      <alignment horizontal="center"/>
    </xf>
    <xf numFmtId="167" fontId="2" fillId="0" borderId="13" xfId="2" applyNumberFormat="1" applyFont="1" applyBorder="1" applyAlignment="1">
      <alignment horizont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164" fontId="3" fillId="2" borderId="2" xfId="2" applyNumberFormat="1" applyFont="1" applyFill="1" applyBorder="1" applyAlignment="1" applyProtection="1">
      <alignment horizontal="center"/>
      <protection locked="0"/>
    </xf>
    <xf numFmtId="1" fontId="3" fillId="2" borderId="5" xfId="2" applyNumberFormat="1" applyFont="1" applyFill="1" applyBorder="1" applyAlignment="1" applyProtection="1">
      <alignment horizontal="center"/>
      <protection locked="0"/>
    </xf>
    <xf numFmtId="4" fontId="3" fillId="2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1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1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 2 1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gutrey/Desktop/Escritorio/Nuevo%20Formato/M0DEL0%20170131%20-%204%20BALAN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o"/>
      <sheetName val="Matriz Corporativos 2"/>
      <sheetName val="RESUMEN"/>
      <sheetName val="ESTUDIO"/>
      <sheetName val="SIMPLIFICADO"/>
      <sheetName val="LIQUIDA"/>
      <sheetName val="Caratula"/>
      <sheetName val="CAMPAÑA"/>
      <sheetName val="Riesgos"/>
      <sheetName val="GpoRec"/>
      <sheetName val="Uso Líneas"/>
      <sheetName val="Sumarizado"/>
      <sheetName val="Capitalización"/>
      <sheetName val="Tabla Comparativa"/>
      <sheetName val="BalM1"/>
      <sheetName val="Indicadores"/>
      <sheetName val="Modelos Insolvencia"/>
      <sheetName val="FMT"/>
      <sheetName val="FluM1"/>
      <sheetName val="Hoja1"/>
      <sheetName val="AnaM1"/>
      <sheetName val="InmM1"/>
      <sheetName val="BalM2"/>
      <sheetName val="FluM2"/>
      <sheetName val="AnaM2"/>
      <sheetName val="InmM2"/>
      <sheetName val="BalM3"/>
      <sheetName val="FluM3"/>
      <sheetName val="AnaM3"/>
      <sheetName val="InmM3"/>
      <sheetName val="Proy1"/>
      <sheetName val="Prem1"/>
      <sheetName val="Proy2"/>
      <sheetName val="Prem2"/>
      <sheetName val="Proy3"/>
      <sheetName val="Prem3"/>
      <sheetName val="ManF1"/>
      <sheetName val="AjuF1"/>
      <sheetName val="InmF1"/>
      <sheetName val="ManF2"/>
      <sheetName val="AjuF2"/>
      <sheetName val="InmF2"/>
      <sheetName val="ManF3"/>
      <sheetName val="AjuF3"/>
      <sheetName val="InmF3"/>
      <sheetName val="RF"/>
      <sheetName val="Inicio"/>
      <sheetName val="Tabla Tradicional"/>
      <sheetName val="Tabla Pagos iguales"/>
      <sheetName val="Check List Acreditado"/>
      <sheetName val="Check List Aval"/>
      <sheetName val="Hoja2"/>
      <sheetName val="Ind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E M P R E S A  :</v>
          </cell>
          <cell r="C2" t="str">
            <v>Corporativo Minera Autlan, S. A. B. de C. V.</v>
          </cell>
        </row>
        <row r="3">
          <cell r="B3" t="str">
            <v>B  A  L  A  N  C  E  S      C  O  M  P  A  R  A  T  I  V   O  S</v>
          </cell>
          <cell r="I3" t="str">
            <v xml:space="preserve">(Cifras en miles de pesos) </v>
          </cell>
        </row>
        <row r="4">
          <cell r="B4" t="str">
            <v xml:space="preserve">DICTAMINADOS POR : </v>
          </cell>
        </row>
        <row r="6">
          <cell r="C6" t="str">
            <v>Interno</v>
          </cell>
          <cell r="E6" t="str">
            <v>Interno</v>
          </cell>
          <cell r="G6" t="str">
            <v>Interno</v>
          </cell>
          <cell r="I6" t="str">
            <v>Interno</v>
          </cell>
        </row>
        <row r="7">
          <cell r="B7" t="str">
            <v>FECHA:</v>
          </cell>
          <cell r="C7">
            <v>41639</v>
          </cell>
          <cell r="E7">
            <v>42004</v>
          </cell>
          <cell r="G7">
            <v>42369</v>
          </cell>
          <cell r="I7">
            <v>42643</v>
          </cell>
        </row>
        <row r="8">
          <cell r="B8" t="str">
            <v>MESES:</v>
          </cell>
          <cell r="C8">
            <v>12</v>
          </cell>
          <cell r="E8">
            <v>12</v>
          </cell>
          <cell r="G8">
            <v>12</v>
          </cell>
          <cell r="I8">
            <v>9</v>
          </cell>
        </row>
        <row r="9">
          <cell r="B9" t="str">
            <v>ACTIVO:</v>
          </cell>
          <cell r="D9" t="str">
            <v>%</v>
          </cell>
          <cell r="F9" t="str">
            <v>%</v>
          </cell>
          <cell r="H9" t="str">
            <v>%</v>
          </cell>
          <cell r="J9" t="str">
            <v>%</v>
          </cell>
        </row>
        <row r="10">
          <cell r="B10" t="str">
            <v>CAJA Y BANCOS</v>
          </cell>
          <cell r="D10">
            <v>0</v>
          </cell>
          <cell r="F10">
            <v>0</v>
          </cell>
          <cell r="H10">
            <v>0</v>
          </cell>
          <cell r="J10">
            <v>0</v>
          </cell>
        </row>
        <row r="11">
          <cell r="B11" t="str">
            <v>C. x C. CLIENTES</v>
          </cell>
          <cell r="D11">
            <v>0</v>
          </cell>
          <cell r="F11">
            <v>0</v>
          </cell>
          <cell r="H11">
            <v>0</v>
          </cell>
          <cell r="J11">
            <v>0</v>
          </cell>
        </row>
        <row r="12">
          <cell r="B12" t="str">
            <v>INVENTARIOS</v>
          </cell>
          <cell r="D12">
            <v>0</v>
          </cell>
          <cell r="F12">
            <v>0</v>
          </cell>
          <cell r="H12">
            <v>0</v>
          </cell>
          <cell r="J12">
            <v>0</v>
          </cell>
        </row>
        <row r="13">
          <cell r="B13" t="str">
            <v>ANTICIPOS A PROVEEDORES</v>
          </cell>
          <cell r="D13">
            <v>0</v>
          </cell>
          <cell r="F13">
            <v>0</v>
          </cell>
          <cell r="H13">
            <v>0</v>
          </cell>
          <cell r="J13">
            <v>0</v>
          </cell>
        </row>
        <row r="14">
          <cell r="B14" t="str">
            <v>IMPUESTOS A FAVOR</v>
          </cell>
          <cell r="D14">
            <v>0</v>
          </cell>
          <cell r="F14">
            <v>0</v>
          </cell>
          <cell r="H14">
            <v>0</v>
          </cell>
          <cell r="J14">
            <v>0</v>
          </cell>
        </row>
        <row r="15">
          <cell r="B15" t="str">
            <v>DEUDORES DIVERSOS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B16" t="str">
            <v>PARTES RELACIONADAS x COBRAR</v>
          </cell>
          <cell r="D16">
            <v>0</v>
          </cell>
          <cell r="F16">
            <v>0</v>
          </cell>
          <cell r="H16">
            <v>0</v>
          </cell>
          <cell r="J16">
            <v>0</v>
          </cell>
        </row>
        <row r="17">
          <cell r="B17" t="str">
            <v>CIRCULANTE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 t="str">
            <v>FIJO:</v>
          </cell>
        </row>
        <row r="19">
          <cell r="B19" t="str">
            <v>TERRENOS Y EDIFICIOS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</row>
        <row r="20">
          <cell r="B20" t="str">
            <v>MAQUINARIA Y EQUIPO</v>
          </cell>
          <cell r="D20">
            <v>0</v>
          </cell>
          <cell r="F20">
            <v>0</v>
          </cell>
          <cell r="H20">
            <v>0</v>
          </cell>
          <cell r="J20">
            <v>0</v>
          </cell>
        </row>
        <row r="21">
          <cell r="B21" t="str">
            <v>EQUIPO DE TRANSPORTE</v>
          </cell>
          <cell r="D21">
            <v>0</v>
          </cell>
          <cell r="F21">
            <v>0</v>
          </cell>
          <cell r="H21">
            <v>0</v>
          </cell>
          <cell r="J21">
            <v>0</v>
          </cell>
        </row>
        <row r="22">
          <cell r="B22" t="str">
            <v>MOBILIARIO Y EQUIPO</v>
          </cell>
          <cell r="D22">
            <v>0</v>
          </cell>
          <cell r="F22">
            <v>0</v>
          </cell>
          <cell r="H22">
            <v>0</v>
          </cell>
          <cell r="J22">
            <v>0</v>
          </cell>
        </row>
        <row r="23">
          <cell r="B23" t="str">
            <v>DEPRECIACIÓN ACUMULADA</v>
          </cell>
          <cell r="D23">
            <v>0</v>
          </cell>
          <cell r="F23">
            <v>0</v>
          </cell>
          <cell r="H23">
            <v>0</v>
          </cell>
          <cell r="J23">
            <v>0</v>
          </cell>
        </row>
        <row r="24">
          <cell r="B24" t="str">
            <v>REVALUACIÓN DE ACTIVOS</v>
          </cell>
          <cell r="D24">
            <v>0</v>
          </cell>
          <cell r="F24">
            <v>0</v>
          </cell>
          <cell r="H24">
            <v>0</v>
          </cell>
          <cell r="J24">
            <v>0</v>
          </cell>
        </row>
        <row r="25">
          <cell r="B25" t="str">
            <v>OTROS</v>
          </cell>
          <cell r="D25">
            <v>0</v>
          </cell>
          <cell r="F25">
            <v>0</v>
          </cell>
          <cell r="H25">
            <v>0</v>
          </cell>
          <cell r="J25">
            <v>0</v>
          </cell>
        </row>
        <row r="26">
          <cell r="B26" t="str">
            <v>TOTAL FIJO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 t="str">
            <v>INVERSIONES EN ACCIONES</v>
          </cell>
          <cell r="D27">
            <v>0</v>
          </cell>
          <cell r="F27">
            <v>0</v>
          </cell>
          <cell r="H27">
            <v>0</v>
          </cell>
          <cell r="J27">
            <v>0</v>
          </cell>
        </row>
        <row r="28">
          <cell r="B28" t="str">
            <v>ACTIVO DIFERIDO</v>
          </cell>
          <cell r="D28">
            <v>0</v>
          </cell>
          <cell r="F28">
            <v>0</v>
          </cell>
          <cell r="H28">
            <v>0</v>
          </cell>
          <cell r="J28">
            <v>0</v>
          </cell>
        </row>
        <row r="29">
          <cell r="B29" t="str">
            <v>TOTAL ACTIVO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PASIVO:</v>
          </cell>
        </row>
        <row r="31">
          <cell r="B31" t="str">
            <v>PASIVO FINANCIERO C. P.</v>
          </cell>
          <cell r="D31">
            <v>0</v>
          </cell>
          <cell r="F31">
            <v>0</v>
          </cell>
          <cell r="H31">
            <v>0</v>
          </cell>
          <cell r="J31">
            <v>0</v>
          </cell>
        </row>
        <row r="32">
          <cell r="B32" t="str">
            <v>PASIVO FINANCIERO C. P. DE L.P.</v>
          </cell>
          <cell r="D32">
            <v>0</v>
          </cell>
          <cell r="F32">
            <v>0</v>
          </cell>
          <cell r="H32">
            <v>0</v>
          </cell>
          <cell r="J32">
            <v>0</v>
          </cell>
        </row>
        <row r="33">
          <cell r="B33" t="str">
            <v>PROVEEDORES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</row>
        <row r="34">
          <cell r="B34" t="str">
            <v>ACREEDORES DIVERSOS</v>
          </cell>
          <cell r="D34">
            <v>0</v>
          </cell>
          <cell r="F34">
            <v>0</v>
          </cell>
          <cell r="H34">
            <v>0</v>
          </cell>
          <cell r="J34">
            <v>0</v>
          </cell>
        </row>
        <row r="35">
          <cell r="B35" t="str">
            <v>PARTES RELACIONADAS x PAGAR</v>
          </cell>
          <cell r="D35">
            <v>0</v>
          </cell>
          <cell r="F35">
            <v>0</v>
          </cell>
          <cell r="H35">
            <v>0</v>
          </cell>
          <cell r="J35">
            <v>0</v>
          </cell>
        </row>
        <row r="36">
          <cell r="B36" t="str">
            <v>IMPUESTOS POR PAGAR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</row>
        <row r="37">
          <cell r="B37" t="str">
            <v>TOTAL CIRCULANTE: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PASIVO FINANCIERO L. P.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</row>
        <row r="39">
          <cell r="B39" t="str">
            <v>ISR DIFERIDO</v>
          </cell>
          <cell r="D39">
            <v>0</v>
          </cell>
          <cell r="F39">
            <v>0</v>
          </cell>
          <cell r="H39">
            <v>0</v>
          </cell>
          <cell r="J39">
            <v>0</v>
          </cell>
        </row>
        <row r="40">
          <cell r="B40" t="str">
            <v>TOTAL FIJO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PASIVO TOTAL: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B42" t="str">
            <v>CAPITAL SOCIAL:</v>
          </cell>
          <cell r="D42">
            <v>0</v>
          </cell>
          <cell r="F42">
            <v>0</v>
          </cell>
          <cell r="H42">
            <v>0</v>
          </cell>
          <cell r="J42">
            <v>0</v>
          </cell>
        </row>
        <row r="43">
          <cell r="B43" t="str">
            <v>RESERVAS DE CAPITAL</v>
          </cell>
          <cell r="D43">
            <v>0</v>
          </cell>
          <cell r="F43">
            <v>0</v>
          </cell>
          <cell r="H43">
            <v>0</v>
          </cell>
          <cell r="J43">
            <v>0</v>
          </cell>
        </row>
        <row r="44">
          <cell r="B44" t="str">
            <v>APORTACIONES FUTURAS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</row>
        <row r="45">
          <cell r="B45" t="str">
            <v>EFECTO ACUMULADO ISR E IETU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</row>
        <row r="46">
          <cell r="B46" t="str">
            <v>UTILIDADES ACUMULADAS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>UTILIDAD DEL EJERCICIO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B48" t="str">
            <v>EXCESO O INSUFICIENCIA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</row>
        <row r="49">
          <cell r="B49" t="str">
            <v>CAPITAL CONTABLE: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PASIVO + CAPITAL CONTABLE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F51" t="str">
            <v>∆</v>
          </cell>
          <cell r="H51" t="str">
            <v>∆</v>
          </cell>
          <cell r="J51" t="str">
            <v>∆</v>
          </cell>
        </row>
        <row r="52">
          <cell r="B52" t="str">
            <v>Pasivo financiero total</v>
          </cell>
          <cell r="C52">
            <v>0</v>
          </cell>
          <cell r="D52" t="str">
            <v>Base</v>
          </cell>
          <cell r="E52">
            <v>0</v>
          </cell>
          <cell r="F52" t="e">
            <v>#DIV/0!</v>
          </cell>
          <cell r="G52">
            <v>0</v>
          </cell>
          <cell r="H52" t="e">
            <v>#DIV/0!</v>
          </cell>
          <cell r="I52">
            <v>0</v>
          </cell>
          <cell r="J52" t="e">
            <v>#DIV/0!</v>
          </cell>
        </row>
        <row r="53">
          <cell r="B53" t="str">
            <v>Pasivo financiero revolvente</v>
          </cell>
          <cell r="C53">
            <v>0</v>
          </cell>
          <cell r="D53" t="str">
            <v>Base</v>
          </cell>
          <cell r="E53">
            <v>0</v>
          </cell>
          <cell r="F53" t="e">
            <v>#DIV/0!</v>
          </cell>
          <cell r="G53">
            <v>0</v>
          </cell>
          <cell r="H53" t="e">
            <v>#DIV/0!</v>
          </cell>
          <cell r="I53">
            <v>0</v>
          </cell>
          <cell r="J53" t="e">
            <v>#DIV/0!</v>
          </cell>
        </row>
        <row r="54">
          <cell r="B54" t="str">
            <v>I. T.</v>
          </cell>
          <cell r="C54">
            <v>0</v>
          </cell>
          <cell r="E54">
            <v>0</v>
          </cell>
          <cell r="G54">
            <v>0</v>
          </cell>
          <cell r="I54">
            <v>0</v>
          </cell>
        </row>
        <row r="57">
          <cell r="B57" t="str">
            <v>E M P R E S A  :</v>
          </cell>
          <cell r="C57" t="str">
            <v>Corporativo Minera Autlan, S. A. B. de C. V.</v>
          </cell>
          <cell r="I57" t="str">
            <v xml:space="preserve">(Cifras en miles de pesos) </v>
          </cell>
        </row>
        <row r="58">
          <cell r="B58" t="str">
            <v>E S T A D O   D E   R E S U L T A D O S</v>
          </cell>
        </row>
        <row r="59">
          <cell r="C59">
            <v>41639</v>
          </cell>
          <cell r="D59" t="str">
            <v>%</v>
          </cell>
          <cell r="E59">
            <v>42004</v>
          </cell>
          <cell r="F59" t="str">
            <v>%</v>
          </cell>
          <cell r="G59">
            <v>42369</v>
          </cell>
          <cell r="H59" t="str">
            <v>%</v>
          </cell>
          <cell r="I59">
            <v>42643</v>
          </cell>
          <cell r="J59" t="str">
            <v>%</v>
          </cell>
        </row>
        <row r="60">
          <cell r="B60" t="str">
            <v>INGRESOS NETOS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>COSTO DE VENTAS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UTILIDAD BRUTA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GASTOS DE VENTA Y ADMINISTRACIÓN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 t="str">
            <v>UTILIDAD OPERATIVA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B65" t="str">
            <v>COSTO INTEGRAL DE FINANCIAMIENTO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>UTILIDAD ANTES DE ISR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B67" t="str">
            <v>OTROS GASTOS (PRODUCTOS)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ISR Y PTU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UTILIDAD NETA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>DEPRECIACIÓN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</row>
        <row r="71">
          <cell r="B71" t="str">
            <v>UAFIRDA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</row>
        <row r="72">
          <cell r="B72" t="str">
            <v>Ingresos según declaración anual</v>
          </cell>
          <cell r="C72">
            <v>0</v>
          </cell>
          <cell r="E72">
            <v>0</v>
          </cell>
          <cell r="G72">
            <v>0</v>
          </cell>
        </row>
        <row r="73">
          <cell r="B73" t="str">
            <v>ISR Causado</v>
          </cell>
        </row>
        <row r="74">
          <cell r="B74" t="str">
            <v>Pérdidas pendientes de amortizar</v>
          </cell>
        </row>
        <row r="76">
          <cell r="B76" t="str">
            <v>Deuda financiera / UAFIRDA</v>
          </cell>
          <cell r="C76">
            <v>0</v>
          </cell>
          <cell r="E76">
            <v>0</v>
          </cell>
          <cell r="G76">
            <v>0</v>
          </cell>
          <cell r="I76">
            <v>0</v>
          </cell>
          <cell r="J76" t="str">
            <v>&lt;= Anualizado</v>
          </cell>
        </row>
        <row r="77">
          <cell r="B77" t="str">
            <v>Cobertura deuda = UAFIRDA / Gtos Fin + Amort'n C P</v>
          </cell>
          <cell r="C77">
            <v>0</v>
          </cell>
          <cell r="E77">
            <v>0</v>
          </cell>
          <cell r="G77">
            <v>0</v>
          </cell>
          <cell r="I77">
            <v>0</v>
          </cell>
          <cell r="J77" t="str">
            <v>&lt;= Anualizado</v>
          </cell>
        </row>
        <row r="79">
          <cell r="B79" t="str">
            <v xml:space="preserve">      R A Z O N E S     F I N A N C I E R A S </v>
          </cell>
        </row>
        <row r="80">
          <cell r="B80" t="str">
            <v>RENTABILIDAD</v>
          </cell>
        </row>
        <row r="81">
          <cell r="B81" t="str">
            <v>INGRESO PROMEDIO MENSUAL</v>
          </cell>
          <cell r="C81">
            <v>0</v>
          </cell>
          <cell r="E81">
            <v>0</v>
          </cell>
          <cell r="G81">
            <v>0</v>
          </cell>
          <cell r="I81">
            <v>0</v>
          </cell>
        </row>
        <row r="82">
          <cell r="B82" t="str">
            <v>INCREMENTO EN VENTAS</v>
          </cell>
          <cell r="C82" t="str">
            <v>BASE</v>
          </cell>
          <cell r="E82">
            <v>0</v>
          </cell>
          <cell r="G82">
            <v>0</v>
          </cell>
          <cell r="I82">
            <v>0</v>
          </cell>
        </row>
        <row r="83">
          <cell r="B83" t="str">
            <v>UTILIDAD NETA / CAPITAL CONTABLE</v>
          </cell>
          <cell r="C83">
            <v>0</v>
          </cell>
          <cell r="E83">
            <v>0</v>
          </cell>
          <cell r="G83">
            <v>0</v>
          </cell>
          <cell r="I83">
            <v>0</v>
          </cell>
        </row>
        <row r="84">
          <cell r="B84" t="str">
            <v>ROTACIÓN DEL CAPITAL DE TRABAJO</v>
          </cell>
          <cell r="C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B85" t="str">
            <v>EFICIENCIA</v>
          </cell>
          <cell r="D85" t="str">
            <v>C/Partes rel.</v>
          </cell>
          <cell r="F85" t="str">
            <v>C/Partes rel.</v>
          </cell>
          <cell r="H85" t="str">
            <v>C/Partes rel.</v>
          </cell>
          <cell r="J85" t="str">
            <v>C/Partes rel.</v>
          </cell>
        </row>
        <row r="86">
          <cell r="B86" t="str">
            <v>CLIENTES DÍAS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B87" t="str">
            <v>INVENTARIOS DÍAS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B88" t="str">
            <v>PROVEEDORES DÍAS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B89" t="str">
            <v>IT DÍAS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B90" t="str">
            <v>VENTAS / ACTIVO TOTAL</v>
          </cell>
          <cell r="C90">
            <v>0</v>
          </cell>
          <cell r="E90">
            <v>0</v>
          </cell>
          <cell r="G90">
            <v>0</v>
          </cell>
          <cell r="I90">
            <v>0</v>
          </cell>
        </row>
        <row r="91">
          <cell r="B91" t="str">
            <v>ESTRUCTURA FINANCIERA</v>
          </cell>
        </row>
        <row r="92">
          <cell r="B92" t="str">
            <v>RAZÓN CIRCULANTE</v>
          </cell>
          <cell r="C92">
            <v>0</v>
          </cell>
          <cell r="E92">
            <v>0</v>
          </cell>
          <cell r="G92">
            <v>0</v>
          </cell>
          <cell r="I92">
            <v>0</v>
          </cell>
        </row>
        <row r="93">
          <cell r="B93" t="str">
            <v>PRUEBA ÁCIDA</v>
          </cell>
          <cell r="C93">
            <v>0</v>
          </cell>
          <cell r="E93">
            <v>0</v>
          </cell>
          <cell r="G93">
            <v>0</v>
          </cell>
          <cell r="I93">
            <v>0</v>
          </cell>
        </row>
        <row r="94">
          <cell r="B94" t="str">
            <v>BANCOS C. P. Y L. P. / PASIVO TOTAL</v>
          </cell>
          <cell r="C94">
            <v>0</v>
          </cell>
          <cell r="E94">
            <v>0</v>
          </cell>
          <cell r="G94">
            <v>0</v>
          </cell>
          <cell r="I94">
            <v>0</v>
          </cell>
        </row>
        <row r="95">
          <cell r="B95" t="str">
            <v>PASIVO TOTAL / CAPITAL CONTABLE</v>
          </cell>
          <cell r="C95">
            <v>0</v>
          </cell>
          <cell r="E95">
            <v>0</v>
          </cell>
          <cell r="G95">
            <v>0</v>
          </cell>
          <cell r="I95">
            <v>0</v>
          </cell>
        </row>
        <row r="96">
          <cell r="B96" t="str">
            <v>ACTIVO TOTAL / CAPITAL CONTABLE</v>
          </cell>
          <cell r="C96">
            <v>0</v>
          </cell>
          <cell r="E96">
            <v>0</v>
          </cell>
          <cell r="G96">
            <v>0</v>
          </cell>
          <cell r="I96">
            <v>0</v>
          </cell>
        </row>
        <row r="97">
          <cell r="B97" t="str">
            <v>CAPACIDAD DE PAGO</v>
          </cell>
        </row>
        <row r="98">
          <cell r="B98" t="str">
            <v>COBERTURA FINANCIERA</v>
          </cell>
          <cell r="C98">
            <v>0</v>
          </cell>
          <cell r="E98">
            <v>0</v>
          </cell>
          <cell r="G98">
            <v>0</v>
          </cell>
          <cell r="I98">
            <v>0</v>
          </cell>
        </row>
        <row r="99">
          <cell r="B99" t="str">
            <v>COBERTURA FINANCIERA DE FLUJO</v>
          </cell>
          <cell r="C99" t="str">
            <v>BASE</v>
          </cell>
          <cell r="E99">
            <v>0</v>
          </cell>
          <cell r="G99">
            <v>0</v>
          </cell>
          <cell r="I99">
            <v>0</v>
          </cell>
        </row>
        <row r="100">
          <cell r="B100" t="str">
            <v>HORIZONTE DE PAGO L.P.</v>
          </cell>
          <cell r="C100" t="str">
            <v>BASE</v>
          </cell>
          <cell r="E100">
            <v>0</v>
          </cell>
          <cell r="G100">
            <v>0</v>
          </cell>
          <cell r="I100">
            <v>0</v>
          </cell>
        </row>
        <row r="101">
          <cell r="B101" t="str">
            <v>UTILIDAD OPERATIVA</v>
          </cell>
          <cell r="C101">
            <v>0</v>
          </cell>
          <cell r="E101">
            <v>0</v>
          </cell>
          <cell r="G101">
            <v>0</v>
          </cell>
          <cell r="I101">
            <v>0</v>
          </cell>
        </row>
        <row r="102">
          <cell r="B102" t="str">
            <v>+ DEPRECIACIÓN</v>
          </cell>
          <cell r="C102">
            <v>0</v>
          </cell>
          <cell r="E102">
            <v>0</v>
          </cell>
          <cell r="G102">
            <v>0</v>
          </cell>
          <cell r="I102">
            <v>0</v>
          </cell>
        </row>
        <row r="103">
          <cell r="B103" t="str">
            <v>TOTAL</v>
          </cell>
          <cell r="C103">
            <v>0</v>
          </cell>
          <cell r="E103">
            <v>0</v>
          </cell>
          <cell r="G103">
            <v>0</v>
          </cell>
          <cell r="I103">
            <v>0</v>
          </cell>
        </row>
        <row r="104">
          <cell r="B104" t="str">
            <v>GASTO FINANCIERO</v>
          </cell>
          <cell r="C104">
            <v>0</v>
          </cell>
          <cell r="E104">
            <v>0</v>
          </cell>
          <cell r="G104">
            <v>0</v>
          </cell>
          <cell r="I104">
            <v>0</v>
          </cell>
        </row>
        <row r="105">
          <cell r="B105" t="str">
            <v>HORIZONTE DE PAGO TOTAL</v>
          </cell>
          <cell r="C105" t="str">
            <v>BASE</v>
          </cell>
          <cell r="E105">
            <v>0</v>
          </cell>
          <cell r="G105">
            <v>0</v>
          </cell>
          <cell r="I105">
            <v>0</v>
          </cell>
        </row>
        <row r="106">
          <cell r="B106" t="str">
            <v>HORIZONTE DE PAGO UAFIRDA (años)</v>
          </cell>
          <cell r="C106" t="e">
            <v>#NUM!</v>
          </cell>
          <cell r="E106" t="e">
            <v>#NUM!</v>
          </cell>
          <cell r="G106" t="e">
            <v>#NUM!</v>
          </cell>
          <cell r="I106" t="e">
            <v>#NUM!</v>
          </cell>
          <cell r="J106">
            <v>0.09</v>
          </cell>
        </row>
        <row r="107">
          <cell r="B107" t="str">
            <v>RESULTADO MODELO Z SCORE AFIRME</v>
          </cell>
          <cell r="C107" t="e">
            <v>#DIV/0!</v>
          </cell>
          <cell r="E107" t="e">
            <v>#DIV/0!</v>
          </cell>
          <cell r="G107" t="e">
            <v>#DIV/0!</v>
          </cell>
          <cell r="I107" t="e">
            <v>#DIV/0!</v>
          </cell>
        </row>
        <row r="108">
          <cell r="B108" t="str">
            <v>COSTO INTEGRAL DE FINANCIAMIENTO</v>
          </cell>
        </row>
        <row r="109">
          <cell r="B109" t="str">
            <v>PRODUCTOS FINANCIEROS</v>
          </cell>
          <cell r="C109">
            <v>0</v>
          </cell>
          <cell r="E109">
            <v>0</v>
          </cell>
          <cell r="G109">
            <v>0</v>
          </cell>
          <cell r="I109">
            <v>0</v>
          </cell>
        </row>
        <row r="110">
          <cell r="B110" t="str">
            <v>GASTOS FINANCIEROS</v>
          </cell>
          <cell r="C110">
            <v>0</v>
          </cell>
          <cell r="E110">
            <v>0</v>
          </cell>
          <cell r="G110">
            <v>0</v>
          </cell>
          <cell r="I110">
            <v>0</v>
          </cell>
        </row>
        <row r="111">
          <cell r="B111" t="str">
            <v>RESULTADO x POSICIÓN MONETARIA</v>
          </cell>
          <cell r="C111">
            <v>0</v>
          </cell>
          <cell r="E111">
            <v>0</v>
          </cell>
          <cell r="G111">
            <v>0</v>
          </cell>
          <cell r="I111">
            <v>0</v>
          </cell>
        </row>
        <row r="112">
          <cell r="B112" t="str">
            <v>PERDIDA (UTILIDAD) CAMBIARIA</v>
          </cell>
          <cell r="C112">
            <v>0</v>
          </cell>
          <cell r="E112">
            <v>0</v>
          </cell>
          <cell r="G112">
            <v>0</v>
          </cell>
          <cell r="I112">
            <v>0</v>
          </cell>
        </row>
        <row r="113">
          <cell r="B113" t="str">
            <v>=COSTO INTEGRAL DE FINANCIAMIENTO</v>
          </cell>
          <cell r="C113">
            <v>0</v>
          </cell>
          <cell r="E113">
            <v>0</v>
          </cell>
          <cell r="G113">
            <v>0</v>
          </cell>
          <cell r="I113">
            <v>0</v>
          </cell>
        </row>
        <row r="114">
          <cell r="B114" t="str">
            <v xml:space="preserve">Tipo de cambio </v>
          </cell>
          <cell r="C114">
            <v>13.084300000000001</v>
          </cell>
          <cell r="D114">
            <v>1.6570999999999998</v>
          </cell>
          <cell r="E114">
            <v>14.741400000000001</v>
          </cell>
          <cell r="F114">
            <v>2.507299999999999</v>
          </cell>
          <cell r="G114">
            <v>17.248699999999999</v>
          </cell>
          <cell r="H114">
            <v>2.1289000000000016</v>
          </cell>
          <cell r="I114">
            <v>19.377600000000001</v>
          </cell>
        </row>
        <row r="120">
          <cell r="B120" t="str">
            <v>ESTADO DE FLUJOS DE EFECTIVO</v>
          </cell>
        </row>
        <row r="121">
          <cell r="B121" t="str">
            <v>E M P R E S A  :</v>
          </cell>
          <cell r="C121" t="str">
            <v>Corporativo Minera Autlan, S. A. B. de C. V.</v>
          </cell>
          <cell r="I121" t="str">
            <v xml:space="preserve">(Cifras en miles de pesos) </v>
          </cell>
        </row>
        <row r="122">
          <cell r="F122">
            <v>42004</v>
          </cell>
          <cell r="H122">
            <v>42369</v>
          </cell>
          <cell r="J122">
            <v>42643</v>
          </cell>
        </row>
        <row r="123">
          <cell r="B123" t="str">
            <v>UTILIDAD NETA:</v>
          </cell>
          <cell r="F123">
            <v>0</v>
          </cell>
          <cell r="H123">
            <v>0</v>
          </cell>
          <cell r="J123">
            <v>0</v>
          </cell>
        </row>
        <row r="124">
          <cell r="B124" t="str">
            <v>( + ) DEPRECIACIÓN Y AMORTIZACIÓN DEL EJERCICIO</v>
          </cell>
          <cell r="F124">
            <v>0</v>
          </cell>
          <cell r="H124">
            <v>0</v>
          </cell>
          <cell r="J124">
            <v>0</v>
          </cell>
        </row>
        <row r="125">
          <cell r="B125" t="str">
            <v>( + ) ACT. Y CARGOS NO MONETARIOS</v>
          </cell>
        </row>
        <row r="127">
          <cell r="B127" t="str">
            <v>GENERACIÓN BRUTA DE EFECTIVO:</v>
          </cell>
          <cell r="F127">
            <v>0</v>
          </cell>
          <cell r="H127">
            <v>0</v>
          </cell>
          <cell r="J127">
            <v>0</v>
          </cell>
        </row>
        <row r="129">
          <cell r="B129" t="str">
            <v xml:space="preserve"> + FUENTES OPERATIVAS :</v>
          </cell>
        </row>
        <row r="130">
          <cell r="B130" t="str">
            <v xml:space="preserve">AUMENTO O (DISMINUCIÓN) EN </v>
          </cell>
          <cell r="C130" t="str">
            <v>PROVEEDORES</v>
          </cell>
          <cell r="F130">
            <v>0</v>
          </cell>
          <cell r="H130">
            <v>0</v>
          </cell>
          <cell r="J130">
            <v>0</v>
          </cell>
        </row>
        <row r="131">
          <cell r="B131" t="str">
            <v xml:space="preserve">AUMENTO O (DISMINUCIÓN) EN </v>
          </cell>
          <cell r="C131" t="str">
            <v>IMPUESTOS POR PAGAR</v>
          </cell>
          <cell r="F131">
            <v>0</v>
          </cell>
          <cell r="H131">
            <v>0</v>
          </cell>
          <cell r="J131">
            <v>0</v>
          </cell>
        </row>
        <row r="132">
          <cell r="B132" t="str">
            <v xml:space="preserve">AUMENTO O (DISMINUCIÓN) EN </v>
          </cell>
          <cell r="C132" t="str">
            <v>PARTES RELACIONADAS x PAGAR</v>
          </cell>
          <cell r="F132">
            <v>0</v>
          </cell>
          <cell r="H132">
            <v>0</v>
          </cell>
          <cell r="J132">
            <v>0</v>
          </cell>
        </row>
        <row r="133">
          <cell r="B133" t="str">
            <v xml:space="preserve">AUMENTO O (DISMINUCIÓN) EN </v>
          </cell>
          <cell r="C133" t="str">
            <v>ACREEDORES DIVERSOS</v>
          </cell>
          <cell r="F133">
            <v>0</v>
          </cell>
          <cell r="H133">
            <v>0</v>
          </cell>
          <cell r="J133">
            <v>0</v>
          </cell>
        </row>
        <row r="134">
          <cell r="C134" t="str">
            <v>FUENTES OPERATIVAS</v>
          </cell>
          <cell r="F134">
            <v>0</v>
          </cell>
          <cell r="H134">
            <v>0</v>
          </cell>
          <cell r="J134">
            <v>0</v>
          </cell>
        </row>
        <row r="135">
          <cell r="B135" t="str">
            <v xml:space="preserve"> -  USOS OPERATIVOS</v>
          </cell>
        </row>
        <row r="136">
          <cell r="B136" t="str">
            <v xml:space="preserve">AUMENTO O (DISMINUCIÓN) EN </v>
          </cell>
          <cell r="C136" t="str">
            <v>C. x C. CLIENTES</v>
          </cell>
          <cell r="F136">
            <v>0</v>
          </cell>
          <cell r="H136">
            <v>0</v>
          </cell>
          <cell r="J136">
            <v>0</v>
          </cell>
        </row>
        <row r="137">
          <cell r="B137" t="str">
            <v xml:space="preserve">AUMENTO O (DISMINUCIÓN) EN </v>
          </cell>
          <cell r="C137" t="str">
            <v>PARTES RELACIONADAS x COBRAR</v>
          </cell>
          <cell r="F137">
            <v>0</v>
          </cell>
          <cell r="H137">
            <v>0</v>
          </cell>
          <cell r="J137">
            <v>0</v>
          </cell>
        </row>
        <row r="138">
          <cell r="B138" t="str">
            <v xml:space="preserve">AUMENTO O (DISMINUCIÓN) EN </v>
          </cell>
          <cell r="C138" t="str">
            <v>INVENTARIOS</v>
          </cell>
          <cell r="F138">
            <v>0</v>
          </cell>
          <cell r="H138">
            <v>0</v>
          </cell>
          <cell r="J138">
            <v>0</v>
          </cell>
        </row>
        <row r="139">
          <cell r="B139" t="str">
            <v xml:space="preserve">AUMENTO O (DISMINUCIÓN) EN </v>
          </cell>
          <cell r="C139" t="str">
            <v>ANTICIPOS A PROVEEDORES</v>
          </cell>
          <cell r="F139">
            <v>0</v>
          </cell>
          <cell r="H139">
            <v>0</v>
          </cell>
          <cell r="J139">
            <v>0</v>
          </cell>
        </row>
        <row r="140">
          <cell r="B140" t="str">
            <v xml:space="preserve">AUMENTO O (DISMINUCIÓN) EN </v>
          </cell>
          <cell r="C140" t="str">
            <v>IMPUESTOS A FAVOR</v>
          </cell>
          <cell r="F140">
            <v>0</v>
          </cell>
          <cell r="H140">
            <v>0</v>
          </cell>
          <cell r="J140">
            <v>0</v>
          </cell>
        </row>
        <row r="141">
          <cell r="B141" t="str">
            <v xml:space="preserve">AUMENTO O (DISMINUCIÓN) EN </v>
          </cell>
          <cell r="C141" t="str">
            <v>DEUDORES DIVERSOS</v>
          </cell>
          <cell r="F141">
            <v>0</v>
          </cell>
          <cell r="H141">
            <v>0</v>
          </cell>
          <cell r="J141">
            <v>0</v>
          </cell>
        </row>
        <row r="142">
          <cell r="C142" t="str">
            <v>USOS OPERATIVOS</v>
          </cell>
          <cell r="F142">
            <v>0</v>
          </cell>
          <cell r="H142">
            <v>0</v>
          </cell>
          <cell r="J142">
            <v>0</v>
          </cell>
        </row>
        <row r="144">
          <cell r="C144" t="str">
            <v>GENERACIÓN NETA OPERATIVA</v>
          </cell>
          <cell r="F144">
            <v>0</v>
          </cell>
          <cell r="H144">
            <v>0</v>
          </cell>
          <cell r="J144">
            <v>0</v>
          </cell>
        </row>
        <row r="145">
          <cell r="B145" t="str">
            <v xml:space="preserve"> + FUENTES NO OPERATIVAS :</v>
          </cell>
        </row>
        <row r="146">
          <cell r="B146" t="str">
            <v xml:space="preserve">INCREMENTOS (RETIROS) EN EL </v>
          </cell>
          <cell r="C146" t="str">
            <v>CAPITAL SOCIAL:</v>
          </cell>
          <cell r="F146">
            <v>0</v>
          </cell>
          <cell r="H146">
            <v>0</v>
          </cell>
          <cell r="J146">
            <v>0</v>
          </cell>
        </row>
        <row r="147">
          <cell r="B147" t="str">
            <v xml:space="preserve">FINANCIAMIENTOS O (PAGOS) A </v>
          </cell>
          <cell r="C147" t="str">
            <v>PASIVO FINANCIERO C. P.</v>
          </cell>
          <cell r="F147">
            <v>0</v>
          </cell>
          <cell r="H147">
            <v>0</v>
          </cell>
          <cell r="J147">
            <v>0</v>
          </cell>
        </row>
        <row r="148">
          <cell r="B148" t="str">
            <v xml:space="preserve">FINANCIAMIENTOS O (PAGOS) A </v>
          </cell>
          <cell r="C148" t="str">
            <v>PASIVO FINANCIERO L. P.</v>
          </cell>
          <cell r="F148">
            <v>0</v>
          </cell>
          <cell r="H148">
            <v>0</v>
          </cell>
          <cell r="J148">
            <v>0</v>
          </cell>
        </row>
        <row r="149">
          <cell r="B149" t="str">
            <v xml:space="preserve">AUMENTO O (DISMINUCIÓN) EN </v>
          </cell>
          <cell r="C149" t="str">
            <v>EFECTO ACUMULADO ISR E IETU</v>
          </cell>
          <cell r="F149">
            <v>0</v>
          </cell>
          <cell r="H149">
            <v>0</v>
          </cell>
          <cell r="J149">
            <v>0</v>
          </cell>
        </row>
        <row r="150">
          <cell r="B150" t="str">
            <v xml:space="preserve">AUMENTO O (DISMINUCIÓN) EN </v>
          </cell>
          <cell r="C150" t="str">
            <v>APORTACIONES FUTURAS</v>
          </cell>
          <cell r="F150">
            <v>0</v>
          </cell>
          <cell r="H150">
            <v>0</v>
          </cell>
          <cell r="J150">
            <v>0</v>
          </cell>
        </row>
        <row r="151">
          <cell r="B151" t="str">
            <v xml:space="preserve">AUMENTO O (DISMINUCIÓN) EN </v>
          </cell>
          <cell r="C151" t="str">
            <v>ISR DIFERIDO</v>
          </cell>
          <cell r="F151">
            <v>0</v>
          </cell>
          <cell r="H151">
            <v>0</v>
          </cell>
          <cell r="J151">
            <v>0</v>
          </cell>
        </row>
        <row r="152">
          <cell r="C152" t="str">
            <v>FUENTES NO OPERATIVAS</v>
          </cell>
          <cell r="F152">
            <v>0</v>
          </cell>
          <cell r="H152">
            <v>0</v>
          </cell>
          <cell r="J152">
            <v>0</v>
          </cell>
        </row>
        <row r="153">
          <cell r="B153" t="str">
            <v xml:space="preserve"> -  USOS NO OPERATIVOS</v>
          </cell>
        </row>
        <row r="154">
          <cell r="B154" t="str">
            <v xml:space="preserve">    COMPRA (VENTA) NETA DE ACTIVOS FIJOS</v>
          </cell>
          <cell r="F154">
            <v>0</v>
          </cell>
          <cell r="H154">
            <v>0</v>
          </cell>
          <cell r="J154">
            <v>0</v>
          </cell>
        </row>
        <row r="155">
          <cell r="B155" t="str">
            <v xml:space="preserve">    REPARTO DE DIVIDENDOS</v>
          </cell>
          <cell r="F155">
            <v>0</v>
          </cell>
          <cell r="H155">
            <v>0</v>
          </cell>
          <cell r="J155">
            <v>0</v>
          </cell>
        </row>
        <row r="156">
          <cell r="B156" t="str">
            <v xml:space="preserve">AUMENTO O (DISMINUCIÓN) EN </v>
          </cell>
          <cell r="C156" t="str">
            <v>INVERSIONES EN ACCIONES</v>
          </cell>
          <cell r="F156">
            <v>0</v>
          </cell>
          <cell r="H156">
            <v>0</v>
          </cell>
          <cell r="J156">
            <v>0</v>
          </cell>
        </row>
        <row r="157">
          <cell r="B157" t="str">
            <v xml:space="preserve">    CARGOS DIFERIDOS</v>
          </cell>
          <cell r="F157">
            <v>0</v>
          </cell>
          <cell r="H157">
            <v>0</v>
          </cell>
          <cell r="J157">
            <v>0</v>
          </cell>
        </row>
        <row r="158">
          <cell r="C158" t="str">
            <v>USOS NO OPERATIVAS</v>
          </cell>
          <cell r="F158">
            <v>0</v>
          </cell>
          <cell r="H158">
            <v>0</v>
          </cell>
          <cell r="J158">
            <v>0</v>
          </cell>
        </row>
        <row r="160">
          <cell r="C160" t="str">
            <v>GENERACIÓN NETA NO OPERATIVA</v>
          </cell>
          <cell r="F160">
            <v>0</v>
          </cell>
          <cell r="H160">
            <v>0</v>
          </cell>
          <cell r="J160">
            <v>0</v>
          </cell>
        </row>
        <row r="161">
          <cell r="B161" t="str">
            <v>GENERACIÓN NETA DE EFVO.:</v>
          </cell>
          <cell r="F161">
            <v>0</v>
          </cell>
          <cell r="H161">
            <v>0</v>
          </cell>
          <cell r="J161">
            <v>0</v>
          </cell>
        </row>
        <row r="162">
          <cell r="B162" t="str">
            <v>(GEN.OPERATIVA+FUENTES-APLICACIONES)</v>
          </cell>
        </row>
        <row r="163">
          <cell r="B163" t="str">
            <v>AUMENTO O DISMINUCIÓN EN CAJA E INVERSIONES:</v>
          </cell>
          <cell r="F163">
            <v>0</v>
          </cell>
          <cell r="H163">
            <v>0</v>
          </cell>
          <cell r="J16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1"/>
  <dimension ref="B3:Z134"/>
  <sheetViews>
    <sheetView tabSelected="1" workbookViewId="0">
      <selection activeCell="B2" sqref="B2"/>
    </sheetView>
  </sheetViews>
  <sheetFormatPr baseColWidth="10" defaultColWidth="9.21875" defaultRowHeight="13.8" x14ac:dyDescent="0.25"/>
  <cols>
    <col min="1" max="1" width="2.21875" style="1" customWidth="1"/>
    <col min="2" max="2" width="11.21875" style="1" customWidth="1"/>
    <col min="3" max="3" width="9.77734375" style="1" customWidth="1"/>
    <col min="4" max="4" width="15.77734375" style="1" customWidth="1"/>
    <col min="5" max="5" width="11.77734375" style="1" customWidth="1"/>
    <col min="6" max="6" width="9.77734375" style="1" customWidth="1"/>
    <col min="7" max="7" width="11.77734375" style="1" customWidth="1"/>
    <col min="8" max="8" width="11.21875" style="4" bestFit="1" customWidth="1"/>
    <col min="9" max="10" width="9.77734375" style="1" customWidth="1"/>
    <col min="11" max="11" width="20.44140625" style="1" customWidth="1"/>
    <col min="12" max="14" width="9.21875" style="1" customWidth="1"/>
    <col min="15" max="257" width="11.44140625" style="1" customWidth="1"/>
    <col min="258" max="258" width="2.21875" style="1" customWidth="1"/>
    <col min="259" max="259" width="9.77734375" style="1" customWidth="1"/>
    <col min="260" max="260" width="15.77734375" style="1" customWidth="1"/>
    <col min="261" max="261" width="11.77734375" style="1" customWidth="1"/>
    <col min="262" max="262" width="9.77734375" style="1" customWidth="1"/>
    <col min="263" max="263" width="11.77734375" style="1" customWidth="1"/>
    <col min="264" max="264" width="11.21875" style="1" bestFit="1" customWidth="1"/>
    <col min="265" max="266" width="9.77734375" style="1" customWidth="1"/>
    <col min="267" max="267" width="2.77734375" style="1" customWidth="1"/>
    <col min="268" max="270" width="0" style="1" hidden="1" customWidth="1"/>
    <col min="271" max="513" width="11.44140625" style="1" customWidth="1"/>
    <col min="514" max="514" width="2.21875" style="1" customWidth="1"/>
    <col min="515" max="515" width="9.77734375" style="1" customWidth="1"/>
    <col min="516" max="516" width="15.77734375" style="1" customWidth="1"/>
    <col min="517" max="517" width="11.77734375" style="1" customWidth="1"/>
    <col min="518" max="518" width="9.77734375" style="1" customWidth="1"/>
    <col min="519" max="519" width="11.77734375" style="1" customWidth="1"/>
    <col min="520" max="520" width="11.21875" style="1" bestFit="1" customWidth="1"/>
    <col min="521" max="522" width="9.77734375" style="1" customWidth="1"/>
    <col min="523" max="523" width="2.77734375" style="1" customWidth="1"/>
    <col min="524" max="526" width="0" style="1" hidden="1" customWidth="1"/>
    <col min="527" max="769" width="11.44140625" style="1" customWidth="1"/>
    <col min="770" max="770" width="2.21875" style="1" customWidth="1"/>
    <col min="771" max="771" width="9.77734375" style="1" customWidth="1"/>
    <col min="772" max="772" width="15.77734375" style="1" customWidth="1"/>
    <col min="773" max="773" width="11.77734375" style="1" customWidth="1"/>
    <col min="774" max="774" width="9.77734375" style="1" customWidth="1"/>
    <col min="775" max="775" width="11.77734375" style="1" customWidth="1"/>
    <col min="776" max="776" width="11.21875" style="1" bestFit="1" customWidth="1"/>
    <col min="777" max="778" width="9.77734375" style="1" customWidth="1"/>
    <col min="779" max="779" width="2.77734375" style="1" customWidth="1"/>
    <col min="780" max="782" width="0" style="1" hidden="1" customWidth="1"/>
    <col min="783" max="1025" width="11.44140625" style="1" customWidth="1"/>
    <col min="1026" max="1026" width="2.21875" style="1" customWidth="1"/>
    <col min="1027" max="1027" width="9.77734375" style="1" customWidth="1"/>
    <col min="1028" max="1028" width="15.77734375" style="1" customWidth="1"/>
    <col min="1029" max="1029" width="11.77734375" style="1" customWidth="1"/>
    <col min="1030" max="1030" width="9.77734375" style="1" customWidth="1"/>
    <col min="1031" max="1031" width="11.77734375" style="1" customWidth="1"/>
    <col min="1032" max="1032" width="11.21875" style="1" bestFit="1" customWidth="1"/>
    <col min="1033" max="1034" width="9.77734375" style="1" customWidth="1"/>
    <col min="1035" max="1035" width="2.77734375" style="1" customWidth="1"/>
    <col min="1036" max="1038" width="0" style="1" hidden="1" customWidth="1"/>
    <col min="1039" max="1281" width="11.44140625" style="1" customWidth="1"/>
    <col min="1282" max="1282" width="2.21875" style="1" customWidth="1"/>
    <col min="1283" max="1283" width="9.77734375" style="1" customWidth="1"/>
    <col min="1284" max="1284" width="15.77734375" style="1" customWidth="1"/>
    <col min="1285" max="1285" width="11.77734375" style="1" customWidth="1"/>
    <col min="1286" max="1286" width="9.77734375" style="1" customWidth="1"/>
    <col min="1287" max="1287" width="11.77734375" style="1" customWidth="1"/>
    <col min="1288" max="1288" width="11.21875" style="1" bestFit="1" customWidth="1"/>
    <col min="1289" max="1290" width="9.77734375" style="1" customWidth="1"/>
    <col min="1291" max="1291" width="2.77734375" style="1" customWidth="1"/>
    <col min="1292" max="1294" width="0" style="1" hidden="1" customWidth="1"/>
    <col min="1295" max="1537" width="11.44140625" style="1" customWidth="1"/>
    <col min="1538" max="1538" width="2.21875" style="1" customWidth="1"/>
    <col min="1539" max="1539" width="9.77734375" style="1" customWidth="1"/>
    <col min="1540" max="1540" width="15.77734375" style="1" customWidth="1"/>
    <col min="1541" max="1541" width="11.77734375" style="1" customWidth="1"/>
    <col min="1542" max="1542" width="9.77734375" style="1" customWidth="1"/>
    <col min="1543" max="1543" width="11.77734375" style="1" customWidth="1"/>
    <col min="1544" max="1544" width="11.21875" style="1" bestFit="1" customWidth="1"/>
    <col min="1545" max="1546" width="9.77734375" style="1" customWidth="1"/>
    <col min="1547" max="1547" width="2.77734375" style="1" customWidth="1"/>
    <col min="1548" max="1550" width="0" style="1" hidden="1" customWidth="1"/>
    <col min="1551" max="1793" width="11.44140625" style="1" customWidth="1"/>
    <col min="1794" max="1794" width="2.21875" style="1" customWidth="1"/>
    <col min="1795" max="1795" width="9.77734375" style="1" customWidth="1"/>
    <col min="1796" max="1796" width="15.77734375" style="1" customWidth="1"/>
    <col min="1797" max="1797" width="11.77734375" style="1" customWidth="1"/>
    <col min="1798" max="1798" width="9.77734375" style="1" customWidth="1"/>
    <col min="1799" max="1799" width="11.77734375" style="1" customWidth="1"/>
    <col min="1800" max="1800" width="11.21875" style="1" bestFit="1" customWidth="1"/>
    <col min="1801" max="1802" width="9.77734375" style="1" customWidth="1"/>
    <col min="1803" max="1803" width="2.77734375" style="1" customWidth="1"/>
    <col min="1804" max="1806" width="0" style="1" hidden="1" customWidth="1"/>
    <col min="1807" max="2049" width="11.44140625" style="1" customWidth="1"/>
    <col min="2050" max="2050" width="2.21875" style="1" customWidth="1"/>
    <col min="2051" max="2051" width="9.77734375" style="1" customWidth="1"/>
    <col min="2052" max="2052" width="15.77734375" style="1" customWidth="1"/>
    <col min="2053" max="2053" width="11.77734375" style="1" customWidth="1"/>
    <col min="2054" max="2054" width="9.77734375" style="1" customWidth="1"/>
    <col min="2055" max="2055" width="11.77734375" style="1" customWidth="1"/>
    <col min="2056" max="2056" width="11.21875" style="1" bestFit="1" customWidth="1"/>
    <col min="2057" max="2058" width="9.77734375" style="1" customWidth="1"/>
    <col min="2059" max="2059" width="2.77734375" style="1" customWidth="1"/>
    <col min="2060" max="2062" width="0" style="1" hidden="1" customWidth="1"/>
    <col min="2063" max="2305" width="11.44140625" style="1" customWidth="1"/>
    <col min="2306" max="2306" width="2.21875" style="1" customWidth="1"/>
    <col min="2307" max="2307" width="9.77734375" style="1" customWidth="1"/>
    <col min="2308" max="2308" width="15.77734375" style="1" customWidth="1"/>
    <col min="2309" max="2309" width="11.77734375" style="1" customWidth="1"/>
    <col min="2310" max="2310" width="9.77734375" style="1" customWidth="1"/>
    <col min="2311" max="2311" width="11.77734375" style="1" customWidth="1"/>
    <col min="2312" max="2312" width="11.21875" style="1" bestFit="1" customWidth="1"/>
    <col min="2313" max="2314" width="9.77734375" style="1" customWidth="1"/>
    <col min="2315" max="2315" width="2.77734375" style="1" customWidth="1"/>
    <col min="2316" max="2318" width="0" style="1" hidden="1" customWidth="1"/>
    <col min="2319" max="2561" width="11.44140625" style="1" customWidth="1"/>
    <col min="2562" max="2562" width="2.21875" style="1" customWidth="1"/>
    <col min="2563" max="2563" width="9.77734375" style="1" customWidth="1"/>
    <col min="2564" max="2564" width="15.77734375" style="1" customWidth="1"/>
    <col min="2565" max="2565" width="11.77734375" style="1" customWidth="1"/>
    <col min="2566" max="2566" width="9.77734375" style="1" customWidth="1"/>
    <col min="2567" max="2567" width="11.77734375" style="1" customWidth="1"/>
    <col min="2568" max="2568" width="11.21875" style="1" bestFit="1" customWidth="1"/>
    <col min="2569" max="2570" width="9.77734375" style="1" customWidth="1"/>
    <col min="2571" max="2571" width="2.77734375" style="1" customWidth="1"/>
    <col min="2572" max="2574" width="0" style="1" hidden="1" customWidth="1"/>
    <col min="2575" max="2817" width="11.44140625" style="1" customWidth="1"/>
    <col min="2818" max="2818" width="2.21875" style="1" customWidth="1"/>
    <col min="2819" max="2819" width="9.77734375" style="1" customWidth="1"/>
    <col min="2820" max="2820" width="15.77734375" style="1" customWidth="1"/>
    <col min="2821" max="2821" width="11.77734375" style="1" customWidth="1"/>
    <col min="2822" max="2822" width="9.77734375" style="1" customWidth="1"/>
    <col min="2823" max="2823" width="11.77734375" style="1" customWidth="1"/>
    <col min="2824" max="2824" width="11.21875" style="1" bestFit="1" customWidth="1"/>
    <col min="2825" max="2826" width="9.77734375" style="1" customWidth="1"/>
    <col min="2827" max="2827" width="2.77734375" style="1" customWidth="1"/>
    <col min="2828" max="2830" width="0" style="1" hidden="1" customWidth="1"/>
    <col min="2831" max="3073" width="11.44140625" style="1" customWidth="1"/>
    <col min="3074" max="3074" width="2.21875" style="1" customWidth="1"/>
    <col min="3075" max="3075" width="9.77734375" style="1" customWidth="1"/>
    <col min="3076" max="3076" width="15.77734375" style="1" customWidth="1"/>
    <col min="3077" max="3077" width="11.77734375" style="1" customWidth="1"/>
    <col min="3078" max="3078" width="9.77734375" style="1" customWidth="1"/>
    <col min="3079" max="3079" width="11.77734375" style="1" customWidth="1"/>
    <col min="3080" max="3080" width="11.21875" style="1" bestFit="1" customWidth="1"/>
    <col min="3081" max="3082" width="9.77734375" style="1" customWidth="1"/>
    <col min="3083" max="3083" width="2.77734375" style="1" customWidth="1"/>
    <col min="3084" max="3086" width="0" style="1" hidden="1" customWidth="1"/>
    <col min="3087" max="3329" width="11.44140625" style="1" customWidth="1"/>
    <col min="3330" max="3330" width="2.21875" style="1" customWidth="1"/>
    <col min="3331" max="3331" width="9.77734375" style="1" customWidth="1"/>
    <col min="3332" max="3332" width="15.77734375" style="1" customWidth="1"/>
    <col min="3333" max="3333" width="11.77734375" style="1" customWidth="1"/>
    <col min="3334" max="3334" width="9.77734375" style="1" customWidth="1"/>
    <col min="3335" max="3335" width="11.77734375" style="1" customWidth="1"/>
    <col min="3336" max="3336" width="11.21875" style="1" bestFit="1" customWidth="1"/>
    <col min="3337" max="3338" width="9.77734375" style="1" customWidth="1"/>
    <col min="3339" max="3339" width="2.77734375" style="1" customWidth="1"/>
    <col min="3340" max="3342" width="0" style="1" hidden="1" customWidth="1"/>
    <col min="3343" max="3585" width="11.44140625" style="1" customWidth="1"/>
    <col min="3586" max="3586" width="2.21875" style="1" customWidth="1"/>
    <col min="3587" max="3587" width="9.77734375" style="1" customWidth="1"/>
    <col min="3588" max="3588" width="15.77734375" style="1" customWidth="1"/>
    <col min="3589" max="3589" width="11.77734375" style="1" customWidth="1"/>
    <col min="3590" max="3590" width="9.77734375" style="1" customWidth="1"/>
    <col min="3591" max="3591" width="11.77734375" style="1" customWidth="1"/>
    <col min="3592" max="3592" width="11.21875" style="1" bestFit="1" customWidth="1"/>
    <col min="3593" max="3594" width="9.77734375" style="1" customWidth="1"/>
    <col min="3595" max="3595" width="2.77734375" style="1" customWidth="1"/>
    <col min="3596" max="3598" width="0" style="1" hidden="1" customWidth="1"/>
    <col min="3599" max="3841" width="11.44140625" style="1" customWidth="1"/>
    <col min="3842" max="3842" width="2.21875" style="1" customWidth="1"/>
    <col min="3843" max="3843" width="9.77734375" style="1" customWidth="1"/>
    <col min="3844" max="3844" width="15.77734375" style="1" customWidth="1"/>
    <col min="3845" max="3845" width="11.77734375" style="1" customWidth="1"/>
    <col min="3846" max="3846" width="9.77734375" style="1" customWidth="1"/>
    <col min="3847" max="3847" width="11.77734375" style="1" customWidth="1"/>
    <col min="3848" max="3848" width="11.21875" style="1" bestFit="1" customWidth="1"/>
    <col min="3849" max="3850" width="9.77734375" style="1" customWidth="1"/>
    <col min="3851" max="3851" width="2.77734375" style="1" customWidth="1"/>
    <col min="3852" max="3854" width="0" style="1" hidden="1" customWidth="1"/>
    <col min="3855" max="4097" width="11.44140625" style="1" customWidth="1"/>
    <col min="4098" max="4098" width="2.21875" style="1" customWidth="1"/>
    <col min="4099" max="4099" width="9.77734375" style="1" customWidth="1"/>
    <col min="4100" max="4100" width="15.77734375" style="1" customWidth="1"/>
    <col min="4101" max="4101" width="11.77734375" style="1" customWidth="1"/>
    <col min="4102" max="4102" width="9.77734375" style="1" customWidth="1"/>
    <col min="4103" max="4103" width="11.77734375" style="1" customWidth="1"/>
    <col min="4104" max="4104" width="11.21875" style="1" bestFit="1" customWidth="1"/>
    <col min="4105" max="4106" width="9.77734375" style="1" customWidth="1"/>
    <col min="4107" max="4107" width="2.77734375" style="1" customWidth="1"/>
    <col min="4108" max="4110" width="0" style="1" hidden="1" customWidth="1"/>
    <col min="4111" max="4353" width="11.44140625" style="1" customWidth="1"/>
    <col min="4354" max="4354" width="2.21875" style="1" customWidth="1"/>
    <col min="4355" max="4355" width="9.77734375" style="1" customWidth="1"/>
    <col min="4356" max="4356" width="15.77734375" style="1" customWidth="1"/>
    <col min="4357" max="4357" width="11.77734375" style="1" customWidth="1"/>
    <col min="4358" max="4358" width="9.77734375" style="1" customWidth="1"/>
    <col min="4359" max="4359" width="11.77734375" style="1" customWidth="1"/>
    <col min="4360" max="4360" width="11.21875" style="1" bestFit="1" customWidth="1"/>
    <col min="4361" max="4362" width="9.77734375" style="1" customWidth="1"/>
    <col min="4363" max="4363" width="2.77734375" style="1" customWidth="1"/>
    <col min="4364" max="4366" width="0" style="1" hidden="1" customWidth="1"/>
    <col min="4367" max="4609" width="11.44140625" style="1" customWidth="1"/>
    <col min="4610" max="4610" width="2.21875" style="1" customWidth="1"/>
    <col min="4611" max="4611" width="9.77734375" style="1" customWidth="1"/>
    <col min="4612" max="4612" width="15.77734375" style="1" customWidth="1"/>
    <col min="4613" max="4613" width="11.77734375" style="1" customWidth="1"/>
    <col min="4614" max="4614" width="9.77734375" style="1" customWidth="1"/>
    <col min="4615" max="4615" width="11.77734375" style="1" customWidth="1"/>
    <col min="4616" max="4616" width="11.21875" style="1" bestFit="1" customWidth="1"/>
    <col min="4617" max="4618" width="9.77734375" style="1" customWidth="1"/>
    <col min="4619" max="4619" width="2.77734375" style="1" customWidth="1"/>
    <col min="4620" max="4622" width="0" style="1" hidden="1" customWidth="1"/>
    <col min="4623" max="4865" width="11.44140625" style="1" customWidth="1"/>
    <col min="4866" max="4866" width="2.21875" style="1" customWidth="1"/>
    <col min="4867" max="4867" width="9.77734375" style="1" customWidth="1"/>
    <col min="4868" max="4868" width="15.77734375" style="1" customWidth="1"/>
    <col min="4869" max="4869" width="11.77734375" style="1" customWidth="1"/>
    <col min="4870" max="4870" width="9.77734375" style="1" customWidth="1"/>
    <col min="4871" max="4871" width="11.77734375" style="1" customWidth="1"/>
    <col min="4872" max="4872" width="11.21875" style="1" bestFit="1" customWidth="1"/>
    <col min="4873" max="4874" width="9.77734375" style="1" customWidth="1"/>
    <col min="4875" max="4875" width="2.77734375" style="1" customWidth="1"/>
    <col min="4876" max="4878" width="0" style="1" hidden="1" customWidth="1"/>
    <col min="4879" max="5121" width="11.44140625" style="1" customWidth="1"/>
    <col min="5122" max="5122" width="2.21875" style="1" customWidth="1"/>
    <col min="5123" max="5123" width="9.77734375" style="1" customWidth="1"/>
    <col min="5124" max="5124" width="15.77734375" style="1" customWidth="1"/>
    <col min="5125" max="5125" width="11.77734375" style="1" customWidth="1"/>
    <col min="5126" max="5126" width="9.77734375" style="1" customWidth="1"/>
    <col min="5127" max="5127" width="11.77734375" style="1" customWidth="1"/>
    <col min="5128" max="5128" width="11.21875" style="1" bestFit="1" customWidth="1"/>
    <col min="5129" max="5130" width="9.77734375" style="1" customWidth="1"/>
    <col min="5131" max="5131" width="2.77734375" style="1" customWidth="1"/>
    <col min="5132" max="5134" width="0" style="1" hidden="1" customWidth="1"/>
    <col min="5135" max="5377" width="11.44140625" style="1" customWidth="1"/>
    <col min="5378" max="5378" width="2.21875" style="1" customWidth="1"/>
    <col min="5379" max="5379" width="9.77734375" style="1" customWidth="1"/>
    <col min="5380" max="5380" width="15.77734375" style="1" customWidth="1"/>
    <col min="5381" max="5381" width="11.77734375" style="1" customWidth="1"/>
    <col min="5382" max="5382" width="9.77734375" style="1" customWidth="1"/>
    <col min="5383" max="5383" width="11.77734375" style="1" customWidth="1"/>
    <col min="5384" max="5384" width="11.21875" style="1" bestFit="1" customWidth="1"/>
    <col min="5385" max="5386" width="9.77734375" style="1" customWidth="1"/>
    <col min="5387" max="5387" width="2.77734375" style="1" customWidth="1"/>
    <col min="5388" max="5390" width="0" style="1" hidden="1" customWidth="1"/>
    <col min="5391" max="5633" width="11.44140625" style="1" customWidth="1"/>
    <col min="5634" max="5634" width="2.21875" style="1" customWidth="1"/>
    <col min="5635" max="5635" width="9.77734375" style="1" customWidth="1"/>
    <col min="5636" max="5636" width="15.77734375" style="1" customWidth="1"/>
    <col min="5637" max="5637" width="11.77734375" style="1" customWidth="1"/>
    <col min="5638" max="5638" width="9.77734375" style="1" customWidth="1"/>
    <col min="5639" max="5639" width="11.77734375" style="1" customWidth="1"/>
    <col min="5640" max="5640" width="11.21875" style="1" bestFit="1" customWidth="1"/>
    <col min="5641" max="5642" width="9.77734375" style="1" customWidth="1"/>
    <col min="5643" max="5643" width="2.77734375" style="1" customWidth="1"/>
    <col min="5644" max="5646" width="0" style="1" hidden="1" customWidth="1"/>
    <col min="5647" max="5889" width="11.44140625" style="1" customWidth="1"/>
    <col min="5890" max="5890" width="2.21875" style="1" customWidth="1"/>
    <col min="5891" max="5891" width="9.77734375" style="1" customWidth="1"/>
    <col min="5892" max="5892" width="15.77734375" style="1" customWidth="1"/>
    <col min="5893" max="5893" width="11.77734375" style="1" customWidth="1"/>
    <col min="5894" max="5894" width="9.77734375" style="1" customWidth="1"/>
    <col min="5895" max="5895" width="11.77734375" style="1" customWidth="1"/>
    <col min="5896" max="5896" width="11.21875" style="1" bestFit="1" customWidth="1"/>
    <col min="5897" max="5898" width="9.77734375" style="1" customWidth="1"/>
    <col min="5899" max="5899" width="2.77734375" style="1" customWidth="1"/>
    <col min="5900" max="5902" width="0" style="1" hidden="1" customWidth="1"/>
    <col min="5903" max="6145" width="11.44140625" style="1" customWidth="1"/>
    <col min="6146" max="6146" width="2.21875" style="1" customWidth="1"/>
    <col min="6147" max="6147" width="9.77734375" style="1" customWidth="1"/>
    <col min="6148" max="6148" width="15.77734375" style="1" customWidth="1"/>
    <col min="6149" max="6149" width="11.77734375" style="1" customWidth="1"/>
    <col min="6150" max="6150" width="9.77734375" style="1" customWidth="1"/>
    <col min="6151" max="6151" width="11.77734375" style="1" customWidth="1"/>
    <col min="6152" max="6152" width="11.21875" style="1" bestFit="1" customWidth="1"/>
    <col min="6153" max="6154" width="9.77734375" style="1" customWidth="1"/>
    <col min="6155" max="6155" width="2.77734375" style="1" customWidth="1"/>
    <col min="6156" max="6158" width="0" style="1" hidden="1" customWidth="1"/>
    <col min="6159" max="6401" width="11.44140625" style="1" customWidth="1"/>
    <col min="6402" max="6402" width="2.21875" style="1" customWidth="1"/>
    <col min="6403" max="6403" width="9.77734375" style="1" customWidth="1"/>
    <col min="6404" max="6404" width="15.77734375" style="1" customWidth="1"/>
    <col min="6405" max="6405" width="11.77734375" style="1" customWidth="1"/>
    <col min="6406" max="6406" width="9.77734375" style="1" customWidth="1"/>
    <col min="6407" max="6407" width="11.77734375" style="1" customWidth="1"/>
    <col min="6408" max="6408" width="11.21875" style="1" bestFit="1" customWidth="1"/>
    <col min="6409" max="6410" width="9.77734375" style="1" customWidth="1"/>
    <col min="6411" max="6411" width="2.77734375" style="1" customWidth="1"/>
    <col min="6412" max="6414" width="0" style="1" hidden="1" customWidth="1"/>
    <col min="6415" max="6657" width="11.44140625" style="1" customWidth="1"/>
    <col min="6658" max="6658" width="2.21875" style="1" customWidth="1"/>
    <col min="6659" max="6659" width="9.77734375" style="1" customWidth="1"/>
    <col min="6660" max="6660" width="15.77734375" style="1" customWidth="1"/>
    <col min="6661" max="6661" width="11.77734375" style="1" customWidth="1"/>
    <col min="6662" max="6662" width="9.77734375" style="1" customWidth="1"/>
    <col min="6663" max="6663" width="11.77734375" style="1" customWidth="1"/>
    <col min="6664" max="6664" width="11.21875" style="1" bestFit="1" customWidth="1"/>
    <col min="6665" max="6666" width="9.77734375" style="1" customWidth="1"/>
    <col min="6667" max="6667" width="2.77734375" style="1" customWidth="1"/>
    <col min="6668" max="6670" width="0" style="1" hidden="1" customWidth="1"/>
    <col min="6671" max="6913" width="11.44140625" style="1" customWidth="1"/>
    <col min="6914" max="6914" width="2.21875" style="1" customWidth="1"/>
    <col min="6915" max="6915" width="9.77734375" style="1" customWidth="1"/>
    <col min="6916" max="6916" width="15.77734375" style="1" customWidth="1"/>
    <col min="6917" max="6917" width="11.77734375" style="1" customWidth="1"/>
    <col min="6918" max="6918" width="9.77734375" style="1" customWidth="1"/>
    <col min="6919" max="6919" width="11.77734375" style="1" customWidth="1"/>
    <col min="6920" max="6920" width="11.21875" style="1" bestFit="1" customWidth="1"/>
    <col min="6921" max="6922" width="9.77734375" style="1" customWidth="1"/>
    <col min="6923" max="6923" width="2.77734375" style="1" customWidth="1"/>
    <col min="6924" max="6926" width="0" style="1" hidden="1" customWidth="1"/>
    <col min="6927" max="7169" width="11.44140625" style="1" customWidth="1"/>
    <col min="7170" max="7170" width="2.21875" style="1" customWidth="1"/>
    <col min="7171" max="7171" width="9.77734375" style="1" customWidth="1"/>
    <col min="7172" max="7172" width="15.77734375" style="1" customWidth="1"/>
    <col min="7173" max="7173" width="11.77734375" style="1" customWidth="1"/>
    <col min="7174" max="7174" width="9.77734375" style="1" customWidth="1"/>
    <col min="7175" max="7175" width="11.77734375" style="1" customWidth="1"/>
    <col min="7176" max="7176" width="11.21875" style="1" bestFit="1" customWidth="1"/>
    <col min="7177" max="7178" width="9.77734375" style="1" customWidth="1"/>
    <col min="7179" max="7179" width="2.77734375" style="1" customWidth="1"/>
    <col min="7180" max="7182" width="0" style="1" hidden="1" customWidth="1"/>
    <col min="7183" max="7425" width="11.44140625" style="1" customWidth="1"/>
    <col min="7426" max="7426" width="2.21875" style="1" customWidth="1"/>
    <col min="7427" max="7427" width="9.77734375" style="1" customWidth="1"/>
    <col min="7428" max="7428" width="15.77734375" style="1" customWidth="1"/>
    <col min="7429" max="7429" width="11.77734375" style="1" customWidth="1"/>
    <col min="7430" max="7430" width="9.77734375" style="1" customWidth="1"/>
    <col min="7431" max="7431" width="11.77734375" style="1" customWidth="1"/>
    <col min="7432" max="7432" width="11.21875" style="1" bestFit="1" customWidth="1"/>
    <col min="7433" max="7434" width="9.77734375" style="1" customWidth="1"/>
    <col min="7435" max="7435" width="2.77734375" style="1" customWidth="1"/>
    <col min="7436" max="7438" width="0" style="1" hidden="1" customWidth="1"/>
    <col min="7439" max="7681" width="11.44140625" style="1" customWidth="1"/>
    <col min="7682" max="7682" width="2.21875" style="1" customWidth="1"/>
    <col min="7683" max="7683" width="9.77734375" style="1" customWidth="1"/>
    <col min="7684" max="7684" width="15.77734375" style="1" customWidth="1"/>
    <col min="7685" max="7685" width="11.77734375" style="1" customWidth="1"/>
    <col min="7686" max="7686" width="9.77734375" style="1" customWidth="1"/>
    <col min="7687" max="7687" width="11.77734375" style="1" customWidth="1"/>
    <col min="7688" max="7688" width="11.21875" style="1" bestFit="1" customWidth="1"/>
    <col min="7689" max="7690" width="9.77734375" style="1" customWidth="1"/>
    <col min="7691" max="7691" width="2.77734375" style="1" customWidth="1"/>
    <col min="7692" max="7694" width="0" style="1" hidden="1" customWidth="1"/>
    <col min="7695" max="7937" width="11.44140625" style="1" customWidth="1"/>
    <col min="7938" max="7938" width="2.21875" style="1" customWidth="1"/>
    <col min="7939" max="7939" width="9.77734375" style="1" customWidth="1"/>
    <col min="7940" max="7940" width="15.77734375" style="1" customWidth="1"/>
    <col min="7941" max="7941" width="11.77734375" style="1" customWidth="1"/>
    <col min="7942" max="7942" width="9.77734375" style="1" customWidth="1"/>
    <col min="7943" max="7943" width="11.77734375" style="1" customWidth="1"/>
    <col min="7944" max="7944" width="11.21875" style="1" bestFit="1" customWidth="1"/>
    <col min="7945" max="7946" width="9.77734375" style="1" customWidth="1"/>
    <col min="7947" max="7947" width="2.77734375" style="1" customWidth="1"/>
    <col min="7948" max="7950" width="0" style="1" hidden="1" customWidth="1"/>
    <col min="7951" max="8193" width="11.44140625" style="1" customWidth="1"/>
    <col min="8194" max="8194" width="2.21875" style="1" customWidth="1"/>
    <col min="8195" max="8195" width="9.77734375" style="1" customWidth="1"/>
    <col min="8196" max="8196" width="15.77734375" style="1" customWidth="1"/>
    <col min="8197" max="8197" width="11.77734375" style="1" customWidth="1"/>
    <col min="8198" max="8198" width="9.77734375" style="1" customWidth="1"/>
    <col min="8199" max="8199" width="11.77734375" style="1" customWidth="1"/>
    <col min="8200" max="8200" width="11.21875" style="1" bestFit="1" customWidth="1"/>
    <col min="8201" max="8202" width="9.77734375" style="1" customWidth="1"/>
    <col min="8203" max="8203" width="2.77734375" style="1" customWidth="1"/>
    <col min="8204" max="8206" width="0" style="1" hidden="1" customWidth="1"/>
    <col min="8207" max="8449" width="11.44140625" style="1" customWidth="1"/>
    <col min="8450" max="8450" width="2.21875" style="1" customWidth="1"/>
    <col min="8451" max="8451" width="9.77734375" style="1" customWidth="1"/>
    <col min="8452" max="8452" width="15.77734375" style="1" customWidth="1"/>
    <col min="8453" max="8453" width="11.77734375" style="1" customWidth="1"/>
    <col min="8454" max="8454" width="9.77734375" style="1" customWidth="1"/>
    <col min="8455" max="8455" width="11.77734375" style="1" customWidth="1"/>
    <col min="8456" max="8456" width="11.21875" style="1" bestFit="1" customWidth="1"/>
    <col min="8457" max="8458" width="9.77734375" style="1" customWidth="1"/>
    <col min="8459" max="8459" width="2.77734375" style="1" customWidth="1"/>
    <col min="8460" max="8462" width="0" style="1" hidden="1" customWidth="1"/>
    <col min="8463" max="8705" width="11.44140625" style="1" customWidth="1"/>
    <col min="8706" max="8706" width="2.21875" style="1" customWidth="1"/>
    <col min="8707" max="8707" width="9.77734375" style="1" customWidth="1"/>
    <col min="8708" max="8708" width="15.77734375" style="1" customWidth="1"/>
    <col min="8709" max="8709" width="11.77734375" style="1" customWidth="1"/>
    <col min="8710" max="8710" width="9.77734375" style="1" customWidth="1"/>
    <col min="8711" max="8711" width="11.77734375" style="1" customWidth="1"/>
    <col min="8712" max="8712" width="11.21875" style="1" bestFit="1" customWidth="1"/>
    <col min="8713" max="8714" width="9.77734375" style="1" customWidth="1"/>
    <col min="8715" max="8715" width="2.77734375" style="1" customWidth="1"/>
    <col min="8716" max="8718" width="0" style="1" hidden="1" customWidth="1"/>
    <col min="8719" max="8961" width="11.44140625" style="1" customWidth="1"/>
    <col min="8962" max="8962" width="2.21875" style="1" customWidth="1"/>
    <col min="8963" max="8963" width="9.77734375" style="1" customWidth="1"/>
    <col min="8964" max="8964" width="15.77734375" style="1" customWidth="1"/>
    <col min="8965" max="8965" width="11.77734375" style="1" customWidth="1"/>
    <col min="8966" max="8966" width="9.77734375" style="1" customWidth="1"/>
    <col min="8967" max="8967" width="11.77734375" style="1" customWidth="1"/>
    <col min="8968" max="8968" width="11.21875" style="1" bestFit="1" customWidth="1"/>
    <col min="8969" max="8970" width="9.77734375" style="1" customWidth="1"/>
    <col min="8971" max="8971" width="2.77734375" style="1" customWidth="1"/>
    <col min="8972" max="8974" width="0" style="1" hidden="1" customWidth="1"/>
    <col min="8975" max="9217" width="11.44140625" style="1" customWidth="1"/>
    <col min="9218" max="9218" width="2.21875" style="1" customWidth="1"/>
    <col min="9219" max="9219" width="9.77734375" style="1" customWidth="1"/>
    <col min="9220" max="9220" width="15.77734375" style="1" customWidth="1"/>
    <col min="9221" max="9221" width="11.77734375" style="1" customWidth="1"/>
    <col min="9222" max="9222" width="9.77734375" style="1" customWidth="1"/>
    <col min="9223" max="9223" width="11.77734375" style="1" customWidth="1"/>
    <col min="9224" max="9224" width="11.21875" style="1" bestFit="1" customWidth="1"/>
    <col min="9225" max="9226" width="9.77734375" style="1" customWidth="1"/>
    <col min="9227" max="9227" width="2.77734375" style="1" customWidth="1"/>
    <col min="9228" max="9230" width="0" style="1" hidden="1" customWidth="1"/>
    <col min="9231" max="9473" width="11.44140625" style="1" customWidth="1"/>
    <col min="9474" max="9474" width="2.21875" style="1" customWidth="1"/>
    <col min="9475" max="9475" width="9.77734375" style="1" customWidth="1"/>
    <col min="9476" max="9476" width="15.77734375" style="1" customWidth="1"/>
    <col min="9477" max="9477" width="11.77734375" style="1" customWidth="1"/>
    <col min="9478" max="9478" width="9.77734375" style="1" customWidth="1"/>
    <col min="9479" max="9479" width="11.77734375" style="1" customWidth="1"/>
    <col min="9480" max="9480" width="11.21875" style="1" bestFit="1" customWidth="1"/>
    <col min="9481" max="9482" width="9.77734375" style="1" customWidth="1"/>
    <col min="9483" max="9483" width="2.77734375" style="1" customWidth="1"/>
    <col min="9484" max="9486" width="0" style="1" hidden="1" customWidth="1"/>
    <col min="9487" max="9729" width="11.44140625" style="1" customWidth="1"/>
    <col min="9730" max="9730" width="2.21875" style="1" customWidth="1"/>
    <col min="9731" max="9731" width="9.77734375" style="1" customWidth="1"/>
    <col min="9732" max="9732" width="15.77734375" style="1" customWidth="1"/>
    <col min="9733" max="9733" width="11.77734375" style="1" customWidth="1"/>
    <col min="9734" max="9734" width="9.77734375" style="1" customWidth="1"/>
    <col min="9735" max="9735" width="11.77734375" style="1" customWidth="1"/>
    <col min="9736" max="9736" width="11.21875" style="1" bestFit="1" customWidth="1"/>
    <col min="9737" max="9738" width="9.77734375" style="1" customWidth="1"/>
    <col min="9739" max="9739" width="2.77734375" style="1" customWidth="1"/>
    <col min="9740" max="9742" width="0" style="1" hidden="1" customWidth="1"/>
    <col min="9743" max="9985" width="11.44140625" style="1" customWidth="1"/>
    <col min="9986" max="9986" width="2.21875" style="1" customWidth="1"/>
    <col min="9987" max="9987" width="9.77734375" style="1" customWidth="1"/>
    <col min="9988" max="9988" width="15.77734375" style="1" customWidth="1"/>
    <col min="9989" max="9989" width="11.77734375" style="1" customWidth="1"/>
    <col min="9990" max="9990" width="9.77734375" style="1" customWidth="1"/>
    <col min="9991" max="9991" width="11.77734375" style="1" customWidth="1"/>
    <col min="9992" max="9992" width="11.21875" style="1" bestFit="1" customWidth="1"/>
    <col min="9993" max="9994" width="9.77734375" style="1" customWidth="1"/>
    <col min="9995" max="9995" width="2.77734375" style="1" customWidth="1"/>
    <col min="9996" max="9998" width="0" style="1" hidden="1" customWidth="1"/>
    <col min="9999" max="10241" width="11.44140625" style="1" customWidth="1"/>
    <col min="10242" max="10242" width="2.21875" style="1" customWidth="1"/>
    <col min="10243" max="10243" width="9.77734375" style="1" customWidth="1"/>
    <col min="10244" max="10244" width="15.77734375" style="1" customWidth="1"/>
    <col min="10245" max="10245" width="11.77734375" style="1" customWidth="1"/>
    <col min="10246" max="10246" width="9.77734375" style="1" customWidth="1"/>
    <col min="10247" max="10247" width="11.77734375" style="1" customWidth="1"/>
    <col min="10248" max="10248" width="11.21875" style="1" bestFit="1" customWidth="1"/>
    <col min="10249" max="10250" width="9.77734375" style="1" customWidth="1"/>
    <col min="10251" max="10251" width="2.77734375" style="1" customWidth="1"/>
    <col min="10252" max="10254" width="0" style="1" hidden="1" customWidth="1"/>
    <col min="10255" max="10497" width="11.44140625" style="1" customWidth="1"/>
    <col min="10498" max="10498" width="2.21875" style="1" customWidth="1"/>
    <col min="10499" max="10499" width="9.77734375" style="1" customWidth="1"/>
    <col min="10500" max="10500" width="15.77734375" style="1" customWidth="1"/>
    <col min="10501" max="10501" width="11.77734375" style="1" customWidth="1"/>
    <col min="10502" max="10502" width="9.77734375" style="1" customWidth="1"/>
    <col min="10503" max="10503" width="11.77734375" style="1" customWidth="1"/>
    <col min="10504" max="10504" width="11.21875" style="1" bestFit="1" customWidth="1"/>
    <col min="10505" max="10506" width="9.77734375" style="1" customWidth="1"/>
    <col min="10507" max="10507" width="2.77734375" style="1" customWidth="1"/>
    <col min="10508" max="10510" width="0" style="1" hidden="1" customWidth="1"/>
    <col min="10511" max="10753" width="11.44140625" style="1" customWidth="1"/>
    <col min="10754" max="10754" width="2.21875" style="1" customWidth="1"/>
    <col min="10755" max="10755" width="9.77734375" style="1" customWidth="1"/>
    <col min="10756" max="10756" width="15.77734375" style="1" customWidth="1"/>
    <col min="10757" max="10757" width="11.77734375" style="1" customWidth="1"/>
    <col min="10758" max="10758" width="9.77734375" style="1" customWidth="1"/>
    <col min="10759" max="10759" width="11.77734375" style="1" customWidth="1"/>
    <col min="10760" max="10760" width="11.21875" style="1" bestFit="1" customWidth="1"/>
    <col min="10761" max="10762" width="9.77734375" style="1" customWidth="1"/>
    <col min="10763" max="10763" width="2.77734375" style="1" customWidth="1"/>
    <col min="10764" max="10766" width="0" style="1" hidden="1" customWidth="1"/>
    <col min="10767" max="11009" width="11.44140625" style="1" customWidth="1"/>
    <col min="11010" max="11010" width="2.21875" style="1" customWidth="1"/>
    <col min="11011" max="11011" width="9.77734375" style="1" customWidth="1"/>
    <col min="11012" max="11012" width="15.77734375" style="1" customWidth="1"/>
    <col min="11013" max="11013" width="11.77734375" style="1" customWidth="1"/>
    <col min="11014" max="11014" width="9.77734375" style="1" customWidth="1"/>
    <col min="11015" max="11015" width="11.77734375" style="1" customWidth="1"/>
    <col min="11016" max="11016" width="11.21875" style="1" bestFit="1" customWidth="1"/>
    <col min="11017" max="11018" width="9.77734375" style="1" customWidth="1"/>
    <col min="11019" max="11019" width="2.77734375" style="1" customWidth="1"/>
    <col min="11020" max="11022" width="0" style="1" hidden="1" customWidth="1"/>
    <col min="11023" max="11265" width="11.44140625" style="1" customWidth="1"/>
    <col min="11266" max="11266" width="2.21875" style="1" customWidth="1"/>
    <col min="11267" max="11267" width="9.77734375" style="1" customWidth="1"/>
    <col min="11268" max="11268" width="15.77734375" style="1" customWidth="1"/>
    <col min="11269" max="11269" width="11.77734375" style="1" customWidth="1"/>
    <col min="11270" max="11270" width="9.77734375" style="1" customWidth="1"/>
    <col min="11271" max="11271" width="11.77734375" style="1" customWidth="1"/>
    <col min="11272" max="11272" width="11.21875" style="1" bestFit="1" customWidth="1"/>
    <col min="11273" max="11274" width="9.77734375" style="1" customWidth="1"/>
    <col min="11275" max="11275" width="2.77734375" style="1" customWidth="1"/>
    <col min="11276" max="11278" width="0" style="1" hidden="1" customWidth="1"/>
    <col min="11279" max="11521" width="11.44140625" style="1" customWidth="1"/>
    <col min="11522" max="11522" width="2.21875" style="1" customWidth="1"/>
    <col min="11523" max="11523" width="9.77734375" style="1" customWidth="1"/>
    <col min="11524" max="11524" width="15.77734375" style="1" customWidth="1"/>
    <col min="11525" max="11525" width="11.77734375" style="1" customWidth="1"/>
    <col min="11526" max="11526" width="9.77734375" style="1" customWidth="1"/>
    <col min="11527" max="11527" width="11.77734375" style="1" customWidth="1"/>
    <col min="11528" max="11528" width="11.21875" style="1" bestFit="1" customWidth="1"/>
    <col min="11529" max="11530" width="9.77734375" style="1" customWidth="1"/>
    <col min="11531" max="11531" width="2.77734375" style="1" customWidth="1"/>
    <col min="11532" max="11534" width="0" style="1" hidden="1" customWidth="1"/>
    <col min="11535" max="11777" width="11.44140625" style="1" customWidth="1"/>
    <col min="11778" max="11778" width="2.21875" style="1" customWidth="1"/>
    <col min="11779" max="11779" width="9.77734375" style="1" customWidth="1"/>
    <col min="11780" max="11780" width="15.77734375" style="1" customWidth="1"/>
    <col min="11781" max="11781" width="11.77734375" style="1" customWidth="1"/>
    <col min="11782" max="11782" width="9.77734375" style="1" customWidth="1"/>
    <col min="11783" max="11783" width="11.77734375" style="1" customWidth="1"/>
    <col min="11784" max="11784" width="11.21875" style="1" bestFit="1" customWidth="1"/>
    <col min="11785" max="11786" width="9.77734375" style="1" customWidth="1"/>
    <col min="11787" max="11787" width="2.77734375" style="1" customWidth="1"/>
    <col min="11788" max="11790" width="0" style="1" hidden="1" customWidth="1"/>
    <col min="11791" max="12033" width="11.44140625" style="1" customWidth="1"/>
    <col min="12034" max="12034" width="2.21875" style="1" customWidth="1"/>
    <col min="12035" max="12035" width="9.77734375" style="1" customWidth="1"/>
    <col min="12036" max="12036" width="15.77734375" style="1" customWidth="1"/>
    <col min="12037" max="12037" width="11.77734375" style="1" customWidth="1"/>
    <col min="12038" max="12038" width="9.77734375" style="1" customWidth="1"/>
    <col min="12039" max="12039" width="11.77734375" style="1" customWidth="1"/>
    <col min="12040" max="12040" width="11.21875" style="1" bestFit="1" customWidth="1"/>
    <col min="12041" max="12042" width="9.77734375" style="1" customWidth="1"/>
    <col min="12043" max="12043" width="2.77734375" style="1" customWidth="1"/>
    <col min="12044" max="12046" width="0" style="1" hidden="1" customWidth="1"/>
    <col min="12047" max="12289" width="11.44140625" style="1" customWidth="1"/>
    <col min="12290" max="12290" width="2.21875" style="1" customWidth="1"/>
    <col min="12291" max="12291" width="9.77734375" style="1" customWidth="1"/>
    <col min="12292" max="12292" width="15.77734375" style="1" customWidth="1"/>
    <col min="12293" max="12293" width="11.77734375" style="1" customWidth="1"/>
    <col min="12294" max="12294" width="9.77734375" style="1" customWidth="1"/>
    <col min="12295" max="12295" width="11.77734375" style="1" customWidth="1"/>
    <col min="12296" max="12296" width="11.21875" style="1" bestFit="1" customWidth="1"/>
    <col min="12297" max="12298" width="9.77734375" style="1" customWidth="1"/>
    <col min="12299" max="12299" width="2.77734375" style="1" customWidth="1"/>
    <col min="12300" max="12302" width="0" style="1" hidden="1" customWidth="1"/>
    <col min="12303" max="12545" width="11.44140625" style="1" customWidth="1"/>
    <col min="12546" max="12546" width="2.21875" style="1" customWidth="1"/>
    <col min="12547" max="12547" width="9.77734375" style="1" customWidth="1"/>
    <col min="12548" max="12548" width="15.77734375" style="1" customWidth="1"/>
    <col min="12549" max="12549" width="11.77734375" style="1" customWidth="1"/>
    <col min="12550" max="12550" width="9.77734375" style="1" customWidth="1"/>
    <col min="12551" max="12551" width="11.77734375" style="1" customWidth="1"/>
    <col min="12552" max="12552" width="11.21875" style="1" bestFit="1" customWidth="1"/>
    <col min="12553" max="12554" width="9.77734375" style="1" customWidth="1"/>
    <col min="12555" max="12555" width="2.77734375" style="1" customWidth="1"/>
    <col min="12556" max="12558" width="0" style="1" hidden="1" customWidth="1"/>
    <col min="12559" max="12801" width="11.44140625" style="1" customWidth="1"/>
    <col min="12802" max="12802" width="2.21875" style="1" customWidth="1"/>
    <col min="12803" max="12803" width="9.77734375" style="1" customWidth="1"/>
    <col min="12804" max="12804" width="15.77734375" style="1" customWidth="1"/>
    <col min="12805" max="12805" width="11.77734375" style="1" customWidth="1"/>
    <col min="12806" max="12806" width="9.77734375" style="1" customWidth="1"/>
    <col min="12807" max="12807" width="11.77734375" style="1" customWidth="1"/>
    <col min="12808" max="12808" width="11.21875" style="1" bestFit="1" customWidth="1"/>
    <col min="12809" max="12810" width="9.77734375" style="1" customWidth="1"/>
    <col min="12811" max="12811" width="2.77734375" style="1" customWidth="1"/>
    <col min="12812" max="12814" width="0" style="1" hidden="1" customWidth="1"/>
    <col min="12815" max="13057" width="11.44140625" style="1" customWidth="1"/>
    <col min="13058" max="13058" width="2.21875" style="1" customWidth="1"/>
    <col min="13059" max="13059" width="9.77734375" style="1" customWidth="1"/>
    <col min="13060" max="13060" width="15.77734375" style="1" customWidth="1"/>
    <col min="13061" max="13061" width="11.77734375" style="1" customWidth="1"/>
    <col min="13062" max="13062" width="9.77734375" style="1" customWidth="1"/>
    <col min="13063" max="13063" width="11.77734375" style="1" customWidth="1"/>
    <col min="13064" max="13064" width="11.21875" style="1" bestFit="1" customWidth="1"/>
    <col min="13065" max="13066" width="9.77734375" style="1" customWidth="1"/>
    <col min="13067" max="13067" width="2.77734375" style="1" customWidth="1"/>
    <col min="13068" max="13070" width="0" style="1" hidden="1" customWidth="1"/>
    <col min="13071" max="13313" width="11.44140625" style="1" customWidth="1"/>
    <col min="13314" max="13314" width="2.21875" style="1" customWidth="1"/>
    <col min="13315" max="13315" width="9.77734375" style="1" customWidth="1"/>
    <col min="13316" max="13316" width="15.77734375" style="1" customWidth="1"/>
    <col min="13317" max="13317" width="11.77734375" style="1" customWidth="1"/>
    <col min="13318" max="13318" width="9.77734375" style="1" customWidth="1"/>
    <col min="13319" max="13319" width="11.77734375" style="1" customWidth="1"/>
    <col min="13320" max="13320" width="11.21875" style="1" bestFit="1" customWidth="1"/>
    <col min="13321" max="13322" width="9.77734375" style="1" customWidth="1"/>
    <col min="13323" max="13323" width="2.77734375" style="1" customWidth="1"/>
    <col min="13324" max="13326" width="0" style="1" hidden="1" customWidth="1"/>
    <col min="13327" max="13569" width="11.44140625" style="1" customWidth="1"/>
    <col min="13570" max="13570" width="2.21875" style="1" customWidth="1"/>
    <col min="13571" max="13571" width="9.77734375" style="1" customWidth="1"/>
    <col min="13572" max="13572" width="15.77734375" style="1" customWidth="1"/>
    <col min="13573" max="13573" width="11.77734375" style="1" customWidth="1"/>
    <col min="13574" max="13574" width="9.77734375" style="1" customWidth="1"/>
    <col min="13575" max="13575" width="11.77734375" style="1" customWidth="1"/>
    <col min="13576" max="13576" width="11.21875" style="1" bestFit="1" customWidth="1"/>
    <col min="13577" max="13578" width="9.77734375" style="1" customWidth="1"/>
    <col min="13579" max="13579" width="2.77734375" style="1" customWidth="1"/>
    <col min="13580" max="13582" width="0" style="1" hidden="1" customWidth="1"/>
    <col min="13583" max="13825" width="11.44140625" style="1" customWidth="1"/>
    <col min="13826" max="13826" width="2.21875" style="1" customWidth="1"/>
    <col min="13827" max="13827" width="9.77734375" style="1" customWidth="1"/>
    <col min="13828" max="13828" width="15.77734375" style="1" customWidth="1"/>
    <col min="13829" max="13829" width="11.77734375" style="1" customWidth="1"/>
    <col min="13830" max="13830" width="9.77734375" style="1" customWidth="1"/>
    <col min="13831" max="13831" width="11.77734375" style="1" customWidth="1"/>
    <col min="13832" max="13832" width="11.21875" style="1" bestFit="1" customWidth="1"/>
    <col min="13833" max="13834" width="9.77734375" style="1" customWidth="1"/>
    <col min="13835" max="13835" width="2.77734375" style="1" customWidth="1"/>
    <col min="13836" max="13838" width="0" style="1" hidden="1" customWidth="1"/>
    <col min="13839" max="14081" width="11.44140625" style="1" customWidth="1"/>
    <col min="14082" max="14082" width="2.21875" style="1" customWidth="1"/>
    <col min="14083" max="14083" width="9.77734375" style="1" customWidth="1"/>
    <col min="14084" max="14084" width="15.77734375" style="1" customWidth="1"/>
    <col min="14085" max="14085" width="11.77734375" style="1" customWidth="1"/>
    <col min="14086" max="14086" width="9.77734375" style="1" customWidth="1"/>
    <col min="14087" max="14087" width="11.77734375" style="1" customWidth="1"/>
    <col min="14088" max="14088" width="11.21875" style="1" bestFit="1" customWidth="1"/>
    <col min="14089" max="14090" width="9.77734375" style="1" customWidth="1"/>
    <col min="14091" max="14091" width="2.77734375" style="1" customWidth="1"/>
    <col min="14092" max="14094" width="0" style="1" hidden="1" customWidth="1"/>
    <col min="14095" max="14337" width="11.44140625" style="1" customWidth="1"/>
    <col min="14338" max="14338" width="2.21875" style="1" customWidth="1"/>
    <col min="14339" max="14339" width="9.77734375" style="1" customWidth="1"/>
    <col min="14340" max="14340" width="15.77734375" style="1" customWidth="1"/>
    <col min="14341" max="14341" width="11.77734375" style="1" customWidth="1"/>
    <col min="14342" max="14342" width="9.77734375" style="1" customWidth="1"/>
    <col min="14343" max="14343" width="11.77734375" style="1" customWidth="1"/>
    <col min="14344" max="14344" width="11.21875" style="1" bestFit="1" customWidth="1"/>
    <col min="14345" max="14346" width="9.77734375" style="1" customWidth="1"/>
    <col min="14347" max="14347" width="2.77734375" style="1" customWidth="1"/>
    <col min="14348" max="14350" width="0" style="1" hidden="1" customWidth="1"/>
    <col min="14351" max="14593" width="11.44140625" style="1" customWidth="1"/>
    <col min="14594" max="14594" width="2.21875" style="1" customWidth="1"/>
    <col min="14595" max="14595" width="9.77734375" style="1" customWidth="1"/>
    <col min="14596" max="14596" width="15.77734375" style="1" customWidth="1"/>
    <col min="14597" max="14597" width="11.77734375" style="1" customWidth="1"/>
    <col min="14598" max="14598" width="9.77734375" style="1" customWidth="1"/>
    <col min="14599" max="14599" width="11.77734375" style="1" customWidth="1"/>
    <col min="14600" max="14600" width="11.21875" style="1" bestFit="1" customWidth="1"/>
    <col min="14601" max="14602" width="9.77734375" style="1" customWidth="1"/>
    <col min="14603" max="14603" width="2.77734375" style="1" customWidth="1"/>
    <col min="14604" max="14606" width="0" style="1" hidden="1" customWidth="1"/>
    <col min="14607" max="14849" width="11.44140625" style="1" customWidth="1"/>
    <col min="14850" max="14850" width="2.21875" style="1" customWidth="1"/>
    <col min="14851" max="14851" width="9.77734375" style="1" customWidth="1"/>
    <col min="14852" max="14852" width="15.77734375" style="1" customWidth="1"/>
    <col min="14853" max="14853" width="11.77734375" style="1" customWidth="1"/>
    <col min="14854" max="14854" width="9.77734375" style="1" customWidth="1"/>
    <col min="14855" max="14855" width="11.77734375" style="1" customWidth="1"/>
    <col min="14856" max="14856" width="11.21875" style="1" bestFit="1" customWidth="1"/>
    <col min="14857" max="14858" width="9.77734375" style="1" customWidth="1"/>
    <col min="14859" max="14859" width="2.77734375" style="1" customWidth="1"/>
    <col min="14860" max="14862" width="0" style="1" hidden="1" customWidth="1"/>
    <col min="14863" max="15105" width="11.44140625" style="1" customWidth="1"/>
    <col min="15106" max="15106" width="2.21875" style="1" customWidth="1"/>
    <col min="15107" max="15107" width="9.77734375" style="1" customWidth="1"/>
    <col min="15108" max="15108" width="15.77734375" style="1" customWidth="1"/>
    <col min="15109" max="15109" width="11.77734375" style="1" customWidth="1"/>
    <col min="15110" max="15110" width="9.77734375" style="1" customWidth="1"/>
    <col min="15111" max="15111" width="11.77734375" style="1" customWidth="1"/>
    <col min="15112" max="15112" width="11.21875" style="1" bestFit="1" customWidth="1"/>
    <col min="15113" max="15114" width="9.77734375" style="1" customWidth="1"/>
    <col min="15115" max="15115" width="2.77734375" style="1" customWidth="1"/>
    <col min="15116" max="15118" width="0" style="1" hidden="1" customWidth="1"/>
    <col min="15119" max="15361" width="11.44140625" style="1" customWidth="1"/>
    <col min="15362" max="15362" width="2.21875" style="1" customWidth="1"/>
    <col min="15363" max="15363" width="9.77734375" style="1" customWidth="1"/>
    <col min="15364" max="15364" width="15.77734375" style="1" customWidth="1"/>
    <col min="15365" max="15365" width="11.77734375" style="1" customWidth="1"/>
    <col min="15366" max="15366" width="9.77734375" style="1" customWidth="1"/>
    <col min="15367" max="15367" width="11.77734375" style="1" customWidth="1"/>
    <col min="15368" max="15368" width="11.21875" style="1" bestFit="1" customWidth="1"/>
    <col min="15369" max="15370" width="9.77734375" style="1" customWidth="1"/>
    <col min="15371" max="15371" width="2.77734375" style="1" customWidth="1"/>
    <col min="15372" max="15374" width="0" style="1" hidden="1" customWidth="1"/>
    <col min="15375" max="15617" width="11.44140625" style="1" customWidth="1"/>
    <col min="15618" max="15618" width="2.21875" style="1" customWidth="1"/>
    <col min="15619" max="15619" width="9.77734375" style="1" customWidth="1"/>
    <col min="15620" max="15620" width="15.77734375" style="1" customWidth="1"/>
    <col min="15621" max="15621" width="11.77734375" style="1" customWidth="1"/>
    <col min="15622" max="15622" width="9.77734375" style="1" customWidth="1"/>
    <col min="15623" max="15623" width="11.77734375" style="1" customWidth="1"/>
    <col min="15624" max="15624" width="11.21875" style="1" bestFit="1" customWidth="1"/>
    <col min="15625" max="15626" width="9.77734375" style="1" customWidth="1"/>
    <col min="15627" max="15627" width="2.77734375" style="1" customWidth="1"/>
    <col min="15628" max="15630" width="0" style="1" hidden="1" customWidth="1"/>
    <col min="15631" max="15873" width="11.44140625" style="1" customWidth="1"/>
    <col min="15874" max="15874" width="2.21875" style="1" customWidth="1"/>
    <col min="15875" max="15875" width="9.77734375" style="1" customWidth="1"/>
    <col min="15876" max="15876" width="15.77734375" style="1" customWidth="1"/>
    <col min="15877" max="15877" width="11.77734375" style="1" customWidth="1"/>
    <col min="15878" max="15878" width="9.77734375" style="1" customWidth="1"/>
    <col min="15879" max="15879" width="11.77734375" style="1" customWidth="1"/>
    <col min="15880" max="15880" width="11.21875" style="1" bestFit="1" customWidth="1"/>
    <col min="15881" max="15882" width="9.77734375" style="1" customWidth="1"/>
    <col min="15883" max="15883" width="2.77734375" style="1" customWidth="1"/>
    <col min="15884" max="15886" width="0" style="1" hidden="1" customWidth="1"/>
    <col min="15887" max="16129" width="11.44140625" style="1" customWidth="1"/>
    <col min="16130" max="16130" width="2.21875" style="1" customWidth="1"/>
    <col min="16131" max="16131" width="9.77734375" style="1" customWidth="1"/>
    <col min="16132" max="16132" width="15.77734375" style="1" customWidth="1"/>
    <col min="16133" max="16133" width="11.77734375" style="1" customWidth="1"/>
    <col min="16134" max="16134" width="9.77734375" style="1" customWidth="1"/>
    <col min="16135" max="16135" width="11.77734375" style="1" customWidth="1"/>
    <col min="16136" max="16136" width="11.21875" style="1" bestFit="1" customWidth="1"/>
    <col min="16137" max="16138" width="9.77734375" style="1" customWidth="1"/>
    <col min="16139" max="16139" width="2.77734375" style="1" customWidth="1"/>
    <col min="16140" max="16142" width="0" style="1" hidden="1" customWidth="1"/>
    <col min="16143" max="16384" width="11.44140625" style="1" customWidth="1"/>
  </cols>
  <sheetData>
    <row r="3" spans="2:18" x14ac:dyDescent="0.25">
      <c r="D3" s="2" t="s">
        <v>0</v>
      </c>
      <c r="E3" s="34"/>
      <c r="F3" s="3"/>
      <c r="L3" s="4"/>
      <c r="O3" s="31"/>
      <c r="P3" s="31"/>
    </row>
    <row r="4" spans="2:18" x14ac:dyDescent="0.25">
      <c r="D4" s="5" t="s">
        <v>1</v>
      </c>
      <c r="E4" s="35"/>
      <c r="F4" s="6" t="s">
        <v>2</v>
      </c>
      <c r="L4" s="4"/>
    </row>
    <row r="5" spans="2:18" x14ac:dyDescent="0.25">
      <c r="D5" s="5" t="s">
        <v>3</v>
      </c>
      <c r="E5" s="36"/>
      <c r="F5" s="6" t="s">
        <v>4</v>
      </c>
      <c r="L5" s="4"/>
    </row>
    <row r="6" spans="2:18" x14ac:dyDescent="0.25">
      <c r="D6" s="5" t="s">
        <v>5</v>
      </c>
      <c r="E6" s="7">
        <v>0</v>
      </c>
      <c r="F6" s="8" t="s">
        <v>2</v>
      </c>
    </row>
    <row r="7" spans="2:18" x14ac:dyDescent="0.25">
      <c r="D7" s="9" t="s">
        <v>6</v>
      </c>
      <c r="E7" s="10">
        <v>12</v>
      </c>
      <c r="F7" s="11"/>
      <c r="H7" s="12"/>
      <c r="L7" s="4"/>
      <c r="M7" s="4"/>
      <c r="N7" s="32"/>
    </row>
    <row r="8" spans="2:18" x14ac:dyDescent="0.25">
      <c r="C8" s="13" t="s">
        <v>7</v>
      </c>
      <c r="D8" s="13"/>
      <c r="E8" s="13"/>
      <c r="F8" s="13"/>
      <c r="G8" s="13"/>
    </row>
    <row r="9" spans="2:18" x14ac:dyDescent="0.25">
      <c r="C9" s="14" t="s">
        <v>8</v>
      </c>
      <c r="D9" s="15" t="s">
        <v>9</v>
      </c>
      <c r="E9" s="15" t="s">
        <v>9</v>
      </c>
      <c r="F9" s="15" t="s">
        <v>10</v>
      </c>
      <c r="G9" s="15" t="s">
        <v>11</v>
      </c>
      <c r="H9" s="37" t="s">
        <v>12</v>
      </c>
      <c r="I9" s="38"/>
      <c r="J9" s="39"/>
      <c r="L9" s="4"/>
      <c r="M9" s="4"/>
      <c r="N9" s="4"/>
    </row>
    <row r="10" spans="2:18" x14ac:dyDescent="0.25">
      <c r="C10" s="16"/>
      <c r="D10" s="17" t="s">
        <v>13</v>
      </c>
      <c r="E10" s="17" t="s">
        <v>14</v>
      </c>
      <c r="F10" s="17" t="s">
        <v>15</v>
      </c>
      <c r="G10" s="17" t="s">
        <v>16</v>
      </c>
      <c r="H10" s="18" t="s">
        <v>17</v>
      </c>
      <c r="I10" s="19" t="s">
        <v>18</v>
      </c>
      <c r="J10" s="20" t="s">
        <v>19</v>
      </c>
      <c r="L10" s="4"/>
      <c r="M10" s="33"/>
      <c r="N10" s="33"/>
      <c r="Q10" s="21"/>
      <c r="R10" s="21"/>
    </row>
    <row r="11" spans="2:18" x14ac:dyDescent="0.25">
      <c r="C11" s="22"/>
      <c r="D11" s="23"/>
      <c r="E11" s="23"/>
      <c r="F11" s="23"/>
      <c r="G11" s="23"/>
      <c r="Q11" s="21"/>
      <c r="R11" s="21"/>
    </row>
    <row r="12" spans="2:18" x14ac:dyDescent="0.25">
      <c r="B12" s="24">
        <v>45962</v>
      </c>
      <c r="C12" s="22">
        <v>1</v>
      </c>
      <c r="D12" s="22">
        <f t="shared" ref="D12:D75" si="0">IF(OR((C12&gt;$E$4),(C12&lt;=$E$6)),0,(($E$3/(($E$4-$E$6)))))</f>
        <v>0</v>
      </c>
      <c r="E12" s="22">
        <f>((E3*(($E$5/($E$7*100)))))</f>
        <v>0</v>
      </c>
      <c r="F12" s="22">
        <f>((D12+E12))</f>
        <v>0</v>
      </c>
      <c r="G12" s="22">
        <f>((E3-D12))</f>
        <v>0</v>
      </c>
      <c r="L12" s="4"/>
      <c r="P12" s="21"/>
      <c r="Q12" s="21"/>
      <c r="R12" s="21"/>
    </row>
    <row r="13" spans="2:18" x14ac:dyDescent="0.25">
      <c r="B13" s="24">
        <v>45992</v>
      </c>
      <c r="C13" s="22">
        <f t="shared" ref="C13:C76" si="1">C12+1</f>
        <v>2</v>
      </c>
      <c r="D13" s="22">
        <f t="shared" si="0"/>
        <v>0</v>
      </c>
      <c r="E13" s="22">
        <f t="shared" ref="E13:E76" si="2">((G12*(($E$5/($E$7*100)))))</f>
        <v>0</v>
      </c>
      <c r="F13" s="22">
        <f t="shared" ref="F13:F75" si="3">((D13+E13))</f>
        <v>0</v>
      </c>
      <c r="G13" s="22">
        <f t="shared" ref="G13:G76" si="4">((G12-D13))</f>
        <v>0</v>
      </c>
      <c r="L13" s="4"/>
      <c r="P13" s="21"/>
      <c r="Q13" s="21"/>
      <c r="R13" s="21"/>
    </row>
    <row r="14" spans="2:18" x14ac:dyDescent="0.25">
      <c r="B14" s="24">
        <v>46023</v>
      </c>
      <c r="C14" s="22">
        <f t="shared" si="1"/>
        <v>3</v>
      </c>
      <c r="D14" s="22">
        <f t="shared" si="0"/>
        <v>0</v>
      </c>
      <c r="E14" s="22">
        <f t="shared" si="2"/>
        <v>0</v>
      </c>
      <c r="F14" s="22">
        <f t="shared" si="3"/>
        <v>0</v>
      </c>
      <c r="G14" s="22">
        <f t="shared" si="4"/>
        <v>0</v>
      </c>
      <c r="L14" s="4"/>
      <c r="P14" s="21"/>
      <c r="Q14" s="21"/>
      <c r="R14" s="21"/>
    </row>
    <row r="15" spans="2:18" x14ac:dyDescent="0.25">
      <c r="B15" s="24">
        <v>46054</v>
      </c>
      <c r="C15" s="22">
        <f t="shared" si="1"/>
        <v>4</v>
      </c>
      <c r="D15" s="22">
        <f t="shared" si="0"/>
        <v>0</v>
      </c>
      <c r="E15" s="22">
        <f t="shared" si="2"/>
        <v>0</v>
      </c>
      <c r="F15" s="22">
        <f t="shared" si="3"/>
        <v>0</v>
      </c>
      <c r="G15" s="22">
        <f t="shared" si="4"/>
        <v>0</v>
      </c>
      <c r="L15" s="4"/>
      <c r="P15" s="21"/>
      <c r="Q15" s="21"/>
      <c r="R15" s="21"/>
    </row>
    <row r="16" spans="2:18" x14ac:dyDescent="0.25">
      <c r="B16" s="24">
        <v>46082</v>
      </c>
      <c r="C16" s="22">
        <f t="shared" si="1"/>
        <v>5</v>
      </c>
      <c r="D16" s="22">
        <f t="shared" si="0"/>
        <v>0</v>
      </c>
      <c r="E16" s="22">
        <f t="shared" si="2"/>
        <v>0</v>
      </c>
      <c r="F16" s="22">
        <f t="shared" si="3"/>
        <v>0</v>
      </c>
      <c r="G16" s="22">
        <f t="shared" si="4"/>
        <v>0</v>
      </c>
      <c r="L16" s="4"/>
      <c r="P16" s="21"/>
      <c r="Q16" s="21"/>
      <c r="R16" s="21"/>
    </row>
    <row r="17" spans="2:24" x14ac:dyDescent="0.25">
      <c r="B17" s="24">
        <v>46113</v>
      </c>
      <c r="C17" s="22">
        <f t="shared" si="1"/>
        <v>6</v>
      </c>
      <c r="D17" s="22">
        <f t="shared" si="0"/>
        <v>0</v>
      </c>
      <c r="E17" s="22">
        <f t="shared" si="2"/>
        <v>0</v>
      </c>
      <c r="F17" s="22">
        <f t="shared" si="3"/>
        <v>0</v>
      </c>
      <c r="G17" s="22">
        <f t="shared" si="4"/>
        <v>0</v>
      </c>
      <c r="L17" s="4"/>
      <c r="P17" s="21"/>
      <c r="Q17" s="21"/>
    </row>
    <row r="18" spans="2:24" x14ac:dyDescent="0.25">
      <c r="B18" s="24">
        <v>46143</v>
      </c>
      <c r="C18" s="22">
        <f t="shared" si="1"/>
        <v>7</v>
      </c>
      <c r="D18" s="22">
        <f t="shared" si="0"/>
        <v>0</v>
      </c>
      <c r="E18" s="22">
        <f t="shared" si="2"/>
        <v>0</v>
      </c>
      <c r="F18" s="22">
        <f t="shared" si="3"/>
        <v>0</v>
      </c>
      <c r="G18" s="22">
        <f t="shared" si="4"/>
        <v>0</v>
      </c>
      <c r="L18" s="4"/>
      <c r="P18" s="21"/>
      <c r="Q18" s="21"/>
    </row>
    <row r="19" spans="2:24" x14ac:dyDescent="0.25">
      <c r="B19" s="24">
        <v>46174</v>
      </c>
      <c r="C19" s="22">
        <f t="shared" si="1"/>
        <v>8</v>
      </c>
      <c r="D19" s="22">
        <f t="shared" si="0"/>
        <v>0</v>
      </c>
      <c r="E19" s="22">
        <f t="shared" si="2"/>
        <v>0</v>
      </c>
      <c r="F19" s="22">
        <f t="shared" si="3"/>
        <v>0</v>
      </c>
      <c r="G19" s="22">
        <f t="shared" si="4"/>
        <v>0</v>
      </c>
      <c r="L19" s="4"/>
      <c r="P19" s="21"/>
      <c r="Q19" s="25"/>
      <c r="R19" s="25"/>
      <c r="U19" s="21"/>
      <c r="V19" s="21"/>
      <c r="W19" s="21"/>
      <c r="X19" s="21"/>
    </row>
    <row r="20" spans="2:24" x14ac:dyDescent="0.25">
      <c r="B20" s="24">
        <v>46204</v>
      </c>
      <c r="C20" s="22">
        <f t="shared" si="1"/>
        <v>9</v>
      </c>
      <c r="D20" s="22">
        <f t="shared" si="0"/>
        <v>0</v>
      </c>
      <c r="E20" s="22">
        <f t="shared" si="2"/>
        <v>0</v>
      </c>
      <c r="F20" s="22">
        <f t="shared" si="3"/>
        <v>0</v>
      </c>
      <c r="G20" s="22">
        <f t="shared" si="4"/>
        <v>0</v>
      </c>
      <c r="L20" s="4"/>
      <c r="P20" s="21"/>
      <c r="Q20" s="25"/>
      <c r="R20" s="25"/>
      <c r="U20" s="21"/>
      <c r="V20" s="21"/>
      <c r="W20" s="21"/>
      <c r="X20" s="21"/>
    </row>
    <row r="21" spans="2:24" x14ac:dyDescent="0.25">
      <c r="B21" s="24">
        <v>46235</v>
      </c>
      <c r="C21" s="22">
        <f t="shared" si="1"/>
        <v>10</v>
      </c>
      <c r="D21" s="22">
        <f t="shared" si="0"/>
        <v>0</v>
      </c>
      <c r="E21" s="22">
        <f t="shared" si="2"/>
        <v>0</v>
      </c>
      <c r="F21" s="22">
        <f t="shared" si="3"/>
        <v>0</v>
      </c>
      <c r="G21" s="22">
        <f t="shared" si="4"/>
        <v>0</v>
      </c>
      <c r="L21" s="4"/>
      <c r="P21" s="21"/>
      <c r="Q21" s="25"/>
      <c r="R21" s="25"/>
    </row>
    <row r="22" spans="2:24" x14ac:dyDescent="0.25">
      <c r="B22" s="24">
        <v>46266</v>
      </c>
      <c r="C22" s="22">
        <f t="shared" si="1"/>
        <v>11</v>
      </c>
      <c r="D22" s="22">
        <f t="shared" si="0"/>
        <v>0</v>
      </c>
      <c r="E22" s="22">
        <f t="shared" si="2"/>
        <v>0</v>
      </c>
      <c r="F22" s="22">
        <f t="shared" si="3"/>
        <v>0</v>
      </c>
      <c r="G22" s="22">
        <f t="shared" si="4"/>
        <v>0</v>
      </c>
      <c r="L22" s="4"/>
      <c r="P22" s="21"/>
      <c r="Q22" s="25"/>
      <c r="R22" s="25"/>
    </row>
    <row r="23" spans="2:24" x14ac:dyDescent="0.25">
      <c r="B23" s="24">
        <v>46296</v>
      </c>
      <c r="C23" s="22">
        <f t="shared" si="1"/>
        <v>12</v>
      </c>
      <c r="D23" s="22">
        <f t="shared" si="0"/>
        <v>0</v>
      </c>
      <c r="E23" s="22">
        <f t="shared" si="2"/>
        <v>0</v>
      </c>
      <c r="F23" s="22">
        <f t="shared" si="3"/>
        <v>0</v>
      </c>
      <c r="G23" s="22">
        <f t="shared" si="4"/>
        <v>0</v>
      </c>
      <c r="H23" s="26">
        <f>SUM(D12:D23)</f>
        <v>0</v>
      </c>
      <c r="I23" s="26">
        <f>SUM(E12:E23)</f>
        <v>0</v>
      </c>
      <c r="J23" s="26">
        <f>SUM(F12:F23)</f>
        <v>0</v>
      </c>
      <c r="L23" s="26"/>
      <c r="M23" s="26"/>
      <c r="N23" s="26"/>
      <c r="O23" s="21"/>
      <c r="Q23" s="25"/>
      <c r="R23" s="25"/>
    </row>
    <row r="24" spans="2:24" x14ac:dyDescent="0.25">
      <c r="B24" s="24">
        <v>46327</v>
      </c>
      <c r="C24" s="22">
        <f t="shared" si="1"/>
        <v>13</v>
      </c>
      <c r="D24" s="22">
        <f t="shared" si="0"/>
        <v>0</v>
      </c>
      <c r="E24" s="22">
        <f t="shared" si="2"/>
        <v>0</v>
      </c>
      <c r="F24" s="22">
        <f t="shared" si="3"/>
        <v>0</v>
      </c>
      <c r="G24" s="22">
        <f t="shared" si="4"/>
        <v>0</v>
      </c>
      <c r="L24" s="4"/>
      <c r="Q24" s="25"/>
      <c r="R24" s="25"/>
    </row>
    <row r="25" spans="2:24" x14ac:dyDescent="0.25">
      <c r="B25" s="24">
        <v>46357</v>
      </c>
      <c r="C25" s="22">
        <f t="shared" si="1"/>
        <v>14</v>
      </c>
      <c r="D25" s="22">
        <f t="shared" si="0"/>
        <v>0</v>
      </c>
      <c r="E25" s="22">
        <f t="shared" si="2"/>
        <v>0</v>
      </c>
      <c r="F25" s="22">
        <f t="shared" si="3"/>
        <v>0</v>
      </c>
      <c r="G25" s="22">
        <f t="shared" si="4"/>
        <v>0</v>
      </c>
      <c r="L25" s="4"/>
      <c r="Q25" s="25"/>
      <c r="R25" s="25"/>
    </row>
    <row r="26" spans="2:24" x14ac:dyDescent="0.25">
      <c r="B26" s="24">
        <v>46388</v>
      </c>
      <c r="C26" s="22">
        <f t="shared" si="1"/>
        <v>15</v>
      </c>
      <c r="D26" s="22">
        <f t="shared" si="0"/>
        <v>0</v>
      </c>
      <c r="E26" s="22">
        <f t="shared" si="2"/>
        <v>0</v>
      </c>
      <c r="F26" s="22">
        <f t="shared" si="3"/>
        <v>0</v>
      </c>
      <c r="G26" s="22">
        <f t="shared" si="4"/>
        <v>0</v>
      </c>
      <c r="L26" s="4"/>
    </row>
    <row r="27" spans="2:24" x14ac:dyDescent="0.25">
      <c r="B27" s="24">
        <v>46419</v>
      </c>
      <c r="C27" s="22">
        <f t="shared" si="1"/>
        <v>16</v>
      </c>
      <c r="D27" s="22">
        <f t="shared" si="0"/>
        <v>0</v>
      </c>
      <c r="E27" s="22">
        <f t="shared" si="2"/>
        <v>0</v>
      </c>
      <c r="F27" s="22">
        <f t="shared" si="3"/>
        <v>0</v>
      </c>
      <c r="G27" s="22">
        <f t="shared" si="4"/>
        <v>0</v>
      </c>
      <c r="L27" s="4"/>
    </row>
    <row r="28" spans="2:24" x14ac:dyDescent="0.25">
      <c r="B28" s="24">
        <v>46447</v>
      </c>
      <c r="C28" s="22">
        <f t="shared" si="1"/>
        <v>17</v>
      </c>
      <c r="D28" s="22">
        <f t="shared" si="0"/>
        <v>0</v>
      </c>
      <c r="E28" s="22">
        <f t="shared" si="2"/>
        <v>0</v>
      </c>
      <c r="F28" s="22">
        <f t="shared" si="3"/>
        <v>0</v>
      </c>
      <c r="G28" s="22">
        <f t="shared" si="4"/>
        <v>0</v>
      </c>
      <c r="L28" s="4"/>
    </row>
    <row r="29" spans="2:24" x14ac:dyDescent="0.25">
      <c r="B29" s="24">
        <v>46478</v>
      </c>
      <c r="C29" s="22">
        <f t="shared" si="1"/>
        <v>18</v>
      </c>
      <c r="D29" s="22">
        <f t="shared" si="0"/>
        <v>0</v>
      </c>
      <c r="E29" s="22">
        <f t="shared" si="2"/>
        <v>0</v>
      </c>
      <c r="F29" s="22">
        <f t="shared" si="3"/>
        <v>0</v>
      </c>
      <c r="G29" s="22">
        <f t="shared" si="4"/>
        <v>0</v>
      </c>
      <c r="L29" s="4"/>
    </row>
    <row r="30" spans="2:24" x14ac:dyDescent="0.25">
      <c r="B30" s="24">
        <v>46508</v>
      </c>
      <c r="C30" s="22">
        <f t="shared" si="1"/>
        <v>19</v>
      </c>
      <c r="D30" s="22">
        <f t="shared" si="0"/>
        <v>0</v>
      </c>
      <c r="E30" s="22">
        <f t="shared" si="2"/>
        <v>0</v>
      </c>
      <c r="F30" s="22">
        <f t="shared" si="3"/>
        <v>0</v>
      </c>
      <c r="G30" s="22">
        <f t="shared" si="4"/>
        <v>0</v>
      </c>
      <c r="L30" s="4"/>
      <c r="P30" s="21"/>
      <c r="Q30" s="21"/>
      <c r="R30" s="21"/>
      <c r="S30" s="21"/>
    </row>
    <row r="31" spans="2:24" x14ac:dyDescent="0.25">
      <c r="B31" s="24">
        <v>46539</v>
      </c>
      <c r="C31" s="22">
        <f t="shared" si="1"/>
        <v>20</v>
      </c>
      <c r="D31" s="22">
        <f t="shared" si="0"/>
        <v>0</v>
      </c>
      <c r="E31" s="22">
        <f t="shared" si="2"/>
        <v>0</v>
      </c>
      <c r="F31" s="22">
        <f t="shared" si="3"/>
        <v>0</v>
      </c>
      <c r="G31" s="22">
        <f t="shared" si="4"/>
        <v>0</v>
      </c>
      <c r="L31" s="4"/>
      <c r="P31" s="25"/>
      <c r="Q31" s="25"/>
      <c r="R31" s="25"/>
      <c r="S31" s="25"/>
      <c r="T31" s="25"/>
      <c r="U31" s="25"/>
      <c r="V31" s="25"/>
    </row>
    <row r="32" spans="2:24" x14ac:dyDescent="0.25">
      <c r="B32" s="24">
        <v>46569</v>
      </c>
      <c r="C32" s="22">
        <f t="shared" si="1"/>
        <v>21</v>
      </c>
      <c r="D32" s="22">
        <f t="shared" si="0"/>
        <v>0</v>
      </c>
      <c r="E32" s="22">
        <f t="shared" si="2"/>
        <v>0</v>
      </c>
      <c r="F32" s="22">
        <f t="shared" si="3"/>
        <v>0</v>
      </c>
      <c r="G32" s="22">
        <f t="shared" si="4"/>
        <v>0</v>
      </c>
      <c r="L32" s="4"/>
      <c r="P32" s="25"/>
      <c r="Q32" s="25"/>
      <c r="R32" s="25"/>
      <c r="S32" s="25"/>
      <c r="T32" s="25"/>
      <c r="U32" s="25"/>
      <c r="V32" s="25"/>
    </row>
    <row r="33" spans="2:26" x14ac:dyDescent="0.25">
      <c r="B33" s="24">
        <v>46600</v>
      </c>
      <c r="C33" s="22">
        <f t="shared" si="1"/>
        <v>22</v>
      </c>
      <c r="D33" s="22">
        <f t="shared" si="0"/>
        <v>0</v>
      </c>
      <c r="E33" s="22">
        <f t="shared" si="2"/>
        <v>0</v>
      </c>
      <c r="F33" s="22">
        <f t="shared" si="3"/>
        <v>0</v>
      </c>
      <c r="G33" s="22">
        <f t="shared" si="4"/>
        <v>0</v>
      </c>
      <c r="L33" s="4"/>
    </row>
    <row r="34" spans="2:26" x14ac:dyDescent="0.25">
      <c r="B34" s="24">
        <v>46631</v>
      </c>
      <c r="C34" s="22">
        <f t="shared" si="1"/>
        <v>23</v>
      </c>
      <c r="D34" s="22">
        <f t="shared" si="0"/>
        <v>0</v>
      </c>
      <c r="E34" s="22">
        <f t="shared" si="2"/>
        <v>0</v>
      </c>
      <c r="F34" s="22">
        <f t="shared" si="3"/>
        <v>0</v>
      </c>
      <c r="G34" s="22">
        <f t="shared" si="4"/>
        <v>0</v>
      </c>
      <c r="L34" s="4"/>
    </row>
    <row r="35" spans="2:26" x14ac:dyDescent="0.25">
      <c r="B35" s="24">
        <v>46661</v>
      </c>
      <c r="C35" s="22">
        <f t="shared" si="1"/>
        <v>24</v>
      </c>
      <c r="D35" s="22">
        <f t="shared" si="0"/>
        <v>0</v>
      </c>
      <c r="E35" s="22">
        <f t="shared" si="2"/>
        <v>0</v>
      </c>
      <c r="F35" s="22">
        <f t="shared" si="3"/>
        <v>0</v>
      </c>
      <c r="G35" s="22">
        <f t="shared" si="4"/>
        <v>0</v>
      </c>
      <c r="H35" s="26">
        <f>SUM(D24:D35)</f>
        <v>0</v>
      </c>
      <c r="I35" s="26">
        <f>SUM(E24:E35)</f>
        <v>0</v>
      </c>
      <c r="J35" s="26">
        <f>SUM(F24:F35)</f>
        <v>0</v>
      </c>
      <c r="L35" s="26"/>
      <c r="M35" s="26"/>
      <c r="N35" s="26"/>
    </row>
    <row r="36" spans="2:26" x14ac:dyDescent="0.25">
      <c r="B36" s="24">
        <v>46692</v>
      </c>
      <c r="C36" s="22">
        <f t="shared" si="1"/>
        <v>25</v>
      </c>
      <c r="D36" s="22">
        <f t="shared" si="0"/>
        <v>0</v>
      </c>
      <c r="E36" s="22">
        <f t="shared" si="2"/>
        <v>0</v>
      </c>
      <c r="F36" s="22">
        <f t="shared" si="3"/>
        <v>0</v>
      </c>
      <c r="G36" s="22">
        <f t="shared" si="4"/>
        <v>0</v>
      </c>
      <c r="L36" s="4"/>
    </row>
    <row r="37" spans="2:26" x14ac:dyDescent="0.25">
      <c r="B37" s="24">
        <v>46722</v>
      </c>
      <c r="C37" s="22">
        <f t="shared" si="1"/>
        <v>26</v>
      </c>
      <c r="D37" s="22">
        <f t="shared" si="0"/>
        <v>0</v>
      </c>
      <c r="E37" s="22">
        <f t="shared" si="2"/>
        <v>0</v>
      </c>
      <c r="F37" s="22">
        <f t="shared" si="3"/>
        <v>0</v>
      </c>
      <c r="G37" s="22">
        <f t="shared" si="4"/>
        <v>0</v>
      </c>
      <c r="L37" s="4"/>
    </row>
    <row r="38" spans="2:26" x14ac:dyDescent="0.25">
      <c r="B38" s="24">
        <v>46753</v>
      </c>
      <c r="C38" s="22">
        <f t="shared" si="1"/>
        <v>27</v>
      </c>
      <c r="D38" s="22">
        <f t="shared" si="0"/>
        <v>0</v>
      </c>
      <c r="E38" s="22">
        <f t="shared" si="2"/>
        <v>0</v>
      </c>
      <c r="F38" s="22">
        <f t="shared" si="3"/>
        <v>0</v>
      </c>
      <c r="G38" s="22">
        <f t="shared" si="4"/>
        <v>0</v>
      </c>
      <c r="L38" s="4"/>
    </row>
    <row r="39" spans="2:26" x14ac:dyDescent="0.25">
      <c r="B39" s="24">
        <v>46784</v>
      </c>
      <c r="C39" s="22">
        <f t="shared" si="1"/>
        <v>28</v>
      </c>
      <c r="D39" s="22">
        <f t="shared" si="0"/>
        <v>0</v>
      </c>
      <c r="E39" s="22">
        <f t="shared" si="2"/>
        <v>0</v>
      </c>
      <c r="F39" s="22">
        <f t="shared" si="3"/>
        <v>0</v>
      </c>
      <c r="G39" s="22">
        <f t="shared" si="4"/>
        <v>0</v>
      </c>
      <c r="L39" s="4"/>
    </row>
    <row r="40" spans="2:26" x14ac:dyDescent="0.25">
      <c r="B40" s="24">
        <v>46813</v>
      </c>
      <c r="C40" s="22">
        <f t="shared" si="1"/>
        <v>29</v>
      </c>
      <c r="D40" s="22">
        <f t="shared" si="0"/>
        <v>0</v>
      </c>
      <c r="E40" s="22">
        <f t="shared" si="2"/>
        <v>0</v>
      </c>
      <c r="F40" s="22">
        <f t="shared" si="3"/>
        <v>0</v>
      </c>
      <c r="G40" s="22">
        <f t="shared" si="4"/>
        <v>0</v>
      </c>
      <c r="L40" s="4"/>
    </row>
    <row r="41" spans="2:26" x14ac:dyDescent="0.25">
      <c r="B41" s="24">
        <v>46844</v>
      </c>
      <c r="C41" s="22">
        <f t="shared" si="1"/>
        <v>30</v>
      </c>
      <c r="D41" s="22">
        <f t="shared" si="0"/>
        <v>0</v>
      </c>
      <c r="E41" s="22">
        <f t="shared" si="2"/>
        <v>0</v>
      </c>
      <c r="F41" s="22">
        <f t="shared" si="3"/>
        <v>0</v>
      </c>
      <c r="G41" s="22">
        <f t="shared" si="4"/>
        <v>0</v>
      </c>
      <c r="L41" s="4"/>
    </row>
    <row r="42" spans="2:26" x14ac:dyDescent="0.25">
      <c r="B42" s="24">
        <v>46874</v>
      </c>
      <c r="C42" s="22">
        <f t="shared" si="1"/>
        <v>31</v>
      </c>
      <c r="D42" s="22">
        <f t="shared" si="0"/>
        <v>0</v>
      </c>
      <c r="E42" s="22">
        <f t="shared" si="2"/>
        <v>0</v>
      </c>
      <c r="F42" s="22">
        <f t="shared" si="3"/>
        <v>0</v>
      </c>
      <c r="G42" s="22">
        <f t="shared" si="4"/>
        <v>0</v>
      </c>
      <c r="L42" s="4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2:26" x14ac:dyDescent="0.25">
      <c r="B43" s="24">
        <v>46905</v>
      </c>
      <c r="C43" s="22">
        <f t="shared" si="1"/>
        <v>32</v>
      </c>
      <c r="D43" s="22">
        <f t="shared" si="0"/>
        <v>0</v>
      </c>
      <c r="E43" s="22">
        <f t="shared" si="2"/>
        <v>0</v>
      </c>
      <c r="F43" s="22">
        <f t="shared" si="3"/>
        <v>0</v>
      </c>
      <c r="G43" s="22">
        <f t="shared" si="4"/>
        <v>0</v>
      </c>
      <c r="L43" s="4"/>
    </row>
    <row r="44" spans="2:26" x14ac:dyDescent="0.25">
      <c r="B44" s="24">
        <v>46935</v>
      </c>
      <c r="C44" s="22">
        <f t="shared" si="1"/>
        <v>33</v>
      </c>
      <c r="D44" s="22">
        <f t="shared" si="0"/>
        <v>0</v>
      </c>
      <c r="E44" s="22">
        <f t="shared" si="2"/>
        <v>0</v>
      </c>
      <c r="F44" s="22">
        <f t="shared" si="3"/>
        <v>0</v>
      </c>
      <c r="G44" s="22">
        <f t="shared" si="4"/>
        <v>0</v>
      </c>
      <c r="L44" s="4"/>
    </row>
    <row r="45" spans="2:26" x14ac:dyDescent="0.25">
      <c r="B45" s="24">
        <v>46966</v>
      </c>
      <c r="C45" s="22">
        <f t="shared" si="1"/>
        <v>34</v>
      </c>
      <c r="D45" s="22">
        <f t="shared" si="0"/>
        <v>0</v>
      </c>
      <c r="E45" s="22">
        <f t="shared" si="2"/>
        <v>0</v>
      </c>
      <c r="F45" s="22">
        <f t="shared" si="3"/>
        <v>0</v>
      </c>
      <c r="G45" s="22">
        <f t="shared" si="4"/>
        <v>0</v>
      </c>
      <c r="L45" s="4"/>
    </row>
    <row r="46" spans="2:26" x14ac:dyDescent="0.25">
      <c r="B46" s="24">
        <v>46997</v>
      </c>
      <c r="C46" s="22">
        <f t="shared" si="1"/>
        <v>35</v>
      </c>
      <c r="D46" s="22">
        <f t="shared" si="0"/>
        <v>0</v>
      </c>
      <c r="E46" s="22">
        <f t="shared" si="2"/>
        <v>0</v>
      </c>
      <c r="F46" s="22">
        <f t="shared" si="3"/>
        <v>0</v>
      </c>
      <c r="G46" s="22">
        <f t="shared" si="4"/>
        <v>0</v>
      </c>
      <c r="L46" s="4"/>
    </row>
    <row r="47" spans="2:26" x14ac:dyDescent="0.25">
      <c r="B47" s="24">
        <v>47027</v>
      </c>
      <c r="C47" s="22">
        <f t="shared" si="1"/>
        <v>36</v>
      </c>
      <c r="D47" s="22">
        <f t="shared" si="0"/>
        <v>0</v>
      </c>
      <c r="E47" s="22">
        <f t="shared" si="2"/>
        <v>0</v>
      </c>
      <c r="F47" s="22">
        <f t="shared" si="3"/>
        <v>0</v>
      </c>
      <c r="G47" s="22">
        <f t="shared" si="4"/>
        <v>0</v>
      </c>
      <c r="H47" s="26">
        <f>SUM(D36:D47)</f>
        <v>0</v>
      </c>
      <c r="I47" s="26">
        <f>SUM(E36:E47)</f>
        <v>0</v>
      </c>
      <c r="J47" s="26">
        <f>SUM(F36:F47)</f>
        <v>0</v>
      </c>
      <c r="L47" s="26"/>
      <c r="M47" s="26"/>
      <c r="N47" s="26"/>
    </row>
    <row r="48" spans="2:26" x14ac:dyDescent="0.25">
      <c r="B48" s="24">
        <v>47058</v>
      </c>
      <c r="C48" s="22">
        <f t="shared" si="1"/>
        <v>37</v>
      </c>
      <c r="D48" s="22">
        <f t="shared" si="0"/>
        <v>0</v>
      </c>
      <c r="E48" s="22">
        <f t="shared" si="2"/>
        <v>0</v>
      </c>
      <c r="F48" s="22">
        <f t="shared" si="3"/>
        <v>0</v>
      </c>
      <c r="G48" s="22">
        <f t="shared" si="4"/>
        <v>0</v>
      </c>
      <c r="L48" s="4"/>
    </row>
    <row r="49" spans="2:14" x14ac:dyDescent="0.25">
      <c r="B49" s="24">
        <v>47088</v>
      </c>
      <c r="C49" s="22">
        <f t="shared" si="1"/>
        <v>38</v>
      </c>
      <c r="D49" s="22">
        <f t="shared" si="0"/>
        <v>0</v>
      </c>
      <c r="E49" s="22">
        <f t="shared" si="2"/>
        <v>0</v>
      </c>
      <c r="F49" s="22">
        <f t="shared" si="3"/>
        <v>0</v>
      </c>
      <c r="G49" s="22">
        <f t="shared" si="4"/>
        <v>0</v>
      </c>
      <c r="L49" s="4"/>
    </row>
    <row r="50" spans="2:14" x14ac:dyDescent="0.25">
      <c r="B50" s="24">
        <v>47119</v>
      </c>
      <c r="C50" s="22">
        <f t="shared" si="1"/>
        <v>39</v>
      </c>
      <c r="D50" s="22">
        <f t="shared" si="0"/>
        <v>0</v>
      </c>
      <c r="E50" s="22">
        <f t="shared" si="2"/>
        <v>0</v>
      </c>
      <c r="F50" s="22">
        <f t="shared" si="3"/>
        <v>0</v>
      </c>
      <c r="G50" s="22">
        <f t="shared" si="4"/>
        <v>0</v>
      </c>
      <c r="L50" s="4"/>
    </row>
    <row r="51" spans="2:14" x14ac:dyDescent="0.25">
      <c r="B51" s="24">
        <v>47150</v>
      </c>
      <c r="C51" s="22">
        <f t="shared" si="1"/>
        <v>40</v>
      </c>
      <c r="D51" s="22">
        <f t="shared" si="0"/>
        <v>0</v>
      </c>
      <c r="E51" s="22">
        <f t="shared" si="2"/>
        <v>0</v>
      </c>
      <c r="F51" s="22">
        <f t="shared" si="3"/>
        <v>0</v>
      </c>
      <c r="G51" s="22">
        <f t="shared" si="4"/>
        <v>0</v>
      </c>
      <c r="L51" s="4"/>
    </row>
    <row r="52" spans="2:14" x14ac:dyDescent="0.25">
      <c r="B52" s="24">
        <v>47178</v>
      </c>
      <c r="C52" s="22">
        <f t="shared" si="1"/>
        <v>41</v>
      </c>
      <c r="D52" s="22">
        <f t="shared" si="0"/>
        <v>0</v>
      </c>
      <c r="E52" s="22">
        <f t="shared" si="2"/>
        <v>0</v>
      </c>
      <c r="F52" s="22">
        <f t="shared" si="3"/>
        <v>0</v>
      </c>
      <c r="G52" s="22">
        <f t="shared" si="4"/>
        <v>0</v>
      </c>
      <c r="L52" s="4"/>
    </row>
    <row r="53" spans="2:14" x14ac:dyDescent="0.25">
      <c r="B53" s="24">
        <v>47209</v>
      </c>
      <c r="C53" s="22">
        <f t="shared" si="1"/>
        <v>42</v>
      </c>
      <c r="D53" s="22">
        <f t="shared" si="0"/>
        <v>0</v>
      </c>
      <c r="E53" s="22">
        <f t="shared" si="2"/>
        <v>0</v>
      </c>
      <c r="F53" s="22">
        <f t="shared" si="3"/>
        <v>0</v>
      </c>
      <c r="G53" s="22">
        <f t="shared" si="4"/>
        <v>0</v>
      </c>
      <c r="L53" s="4"/>
    </row>
    <row r="54" spans="2:14" x14ac:dyDescent="0.25">
      <c r="B54" s="24">
        <v>47239</v>
      </c>
      <c r="C54" s="22">
        <f t="shared" si="1"/>
        <v>43</v>
      </c>
      <c r="D54" s="22">
        <f t="shared" si="0"/>
        <v>0</v>
      </c>
      <c r="E54" s="22">
        <f t="shared" si="2"/>
        <v>0</v>
      </c>
      <c r="F54" s="22">
        <f t="shared" si="3"/>
        <v>0</v>
      </c>
      <c r="G54" s="22">
        <f t="shared" si="4"/>
        <v>0</v>
      </c>
      <c r="L54" s="4"/>
    </row>
    <row r="55" spans="2:14" x14ac:dyDescent="0.25">
      <c r="B55" s="24">
        <v>47270</v>
      </c>
      <c r="C55" s="22">
        <f t="shared" si="1"/>
        <v>44</v>
      </c>
      <c r="D55" s="22">
        <f t="shared" si="0"/>
        <v>0</v>
      </c>
      <c r="E55" s="22">
        <f t="shared" si="2"/>
        <v>0</v>
      </c>
      <c r="F55" s="22">
        <f t="shared" si="3"/>
        <v>0</v>
      </c>
      <c r="G55" s="22">
        <f t="shared" si="4"/>
        <v>0</v>
      </c>
      <c r="L55" s="4"/>
    </row>
    <row r="56" spans="2:14" x14ac:dyDescent="0.25">
      <c r="B56" s="24">
        <v>47300</v>
      </c>
      <c r="C56" s="22">
        <f t="shared" si="1"/>
        <v>45</v>
      </c>
      <c r="D56" s="22">
        <f t="shared" si="0"/>
        <v>0</v>
      </c>
      <c r="E56" s="22">
        <f t="shared" si="2"/>
        <v>0</v>
      </c>
      <c r="F56" s="22">
        <f t="shared" si="3"/>
        <v>0</v>
      </c>
      <c r="G56" s="22">
        <f t="shared" si="4"/>
        <v>0</v>
      </c>
      <c r="L56" s="4"/>
    </row>
    <row r="57" spans="2:14" x14ac:dyDescent="0.25">
      <c r="B57" s="24">
        <v>47331</v>
      </c>
      <c r="C57" s="22">
        <f t="shared" si="1"/>
        <v>46</v>
      </c>
      <c r="D57" s="22">
        <f t="shared" si="0"/>
        <v>0</v>
      </c>
      <c r="E57" s="22">
        <f t="shared" si="2"/>
        <v>0</v>
      </c>
      <c r="F57" s="22">
        <f t="shared" si="3"/>
        <v>0</v>
      </c>
      <c r="G57" s="22">
        <f t="shared" si="4"/>
        <v>0</v>
      </c>
      <c r="L57" s="4"/>
    </row>
    <row r="58" spans="2:14" x14ac:dyDescent="0.25">
      <c r="B58" s="24">
        <v>47362</v>
      </c>
      <c r="C58" s="22">
        <f t="shared" si="1"/>
        <v>47</v>
      </c>
      <c r="D58" s="22">
        <f t="shared" si="0"/>
        <v>0</v>
      </c>
      <c r="E58" s="22">
        <f t="shared" si="2"/>
        <v>0</v>
      </c>
      <c r="F58" s="22">
        <f t="shared" si="3"/>
        <v>0</v>
      </c>
      <c r="G58" s="22">
        <f t="shared" si="4"/>
        <v>0</v>
      </c>
      <c r="L58" s="4"/>
    </row>
    <row r="59" spans="2:14" x14ac:dyDescent="0.25">
      <c r="B59" s="24">
        <v>47392</v>
      </c>
      <c r="C59" s="22">
        <f t="shared" si="1"/>
        <v>48</v>
      </c>
      <c r="D59" s="22">
        <f t="shared" si="0"/>
        <v>0</v>
      </c>
      <c r="E59" s="22">
        <f t="shared" si="2"/>
        <v>0</v>
      </c>
      <c r="F59" s="22">
        <f t="shared" si="3"/>
        <v>0</v>
      </c>
      <c r="G59" s="22">
        <f t="shared" si="4"/>
        <v>0</v>
      </c>
      <c r="H59" s="26">
        <f>SUM(D48:D59)</f>
        <v>0</v>
      </c>
      <c r="I59" s="26">
        <f>SUM(E48:E59)</f>
        <v>0</v>
      </c>
      <c r="J59" s="26">
        <f>SUM(F48:F59)</f>
        <v>0</v>
      </c>
      <c r="L59" s="26"/>
      <c r="M59" s="26"/>
      <c r="N59" s="26"/>
    </row>
    <row r="60" spans="2:14" x14ac:dyDescent="0.25">
      <c r="B60" s="24">
        <v>47423</v>
      </c>
      <c r="C60" s="22">
        <f t="shared" si="1"/>
        <v>49</v>
      </c>
      <c r="D60" s="22">
        <f t="shared" si="0"/>
        <v>0</v>
      </c>
      <c r="E60" s="22">
        <f t="shared" si="2"/>
        <v>0</v>
      </c>
      <c r="F60" s="22">
        <f t="shared" si="3"/>
        <v>0</v>
      </c>
      <c r="G60" s="22">
        <f t="shared" si="4"/>
        <v>0</v>
      </c>
      <c r="L60" s="4"/>
    </row>
    <row r="61" spans="2:14" x14ac:dyDescent="0.25">
      <c r="B61" s="24">
        <v>47453</v>
      </c>
      <c r="C61" s="22">
        <f t="shared" si="1"/>
        <v>50</v>
      </c>
      <c r="D61" s="22">
        <f t="shared" si="0"/>
        <v>0</v>
      </c>
      <c r="E61" s="22">
        <f t="shared" si="2"/>
        <v>0</v>
      </c>
      <c r="F61" s="22">
        <f t="shared" si="3"/>
        <v>0</v>
      </c>
      <c r="G61" s="22">
        <f t="shared" si="4"/>
        <v>0</v>
      </c>
      <c r="L61" s="4"/>
    </row>
    <row r="62" spans="2:14" x14ac:dyDescent="0.25">
      <c r="B62" s="24">
        <v>47484</v>
      </c>
      <c r="C62" s="22">
        <f t="shared" si="1"/>
        <v>51</v>
      </c>
      <c r="D62" s="22">
        <f t="shared" si="0"/>
        <v>0</v>
      </c>
      <c r="E62" s="22">
        <f t="shared" si="2"/>
        <v>0</v>
      </c>
      <c r="F62" s="22">
        <f t="shared" si="3"/>
        <v>0</v>
      </c>
      <c r="G62" s="22">
        <f t="shared" si="4"/>
        <v>0</v>
      </c>
      <c r="L62" s="4"/>
    </row>
    <row r="63" spans="2:14" x14ac:dyDescent="0.25">
      <c r="B63" s="24">
        <v>47515</v>
      </c>
      <c r="C63" s="22">
        <f t="shared" si="1"/>
        <v>52</v>
      </c>
      <c r="D63" s="22">
        <f t="shared" si="0"/>
        <v>0</v>
      </c>
      <c r="E63" s="22">
        <f t="shared" si="2"/>
        <v>0</v>
      </c>
      <c r="F63" s="22">
        <f t="shared" si="3"/>
        <v>0</v>
      </c>
      <c r="G63" s="22">
        <f t="shared" si="4"/>
        <v>0</v>
      </c>
      <c r="L63" s="4"/>
    </row>
    <row r="64" spans="2:14" x14ac:dyDescent="0.25">
      <c r="B64" s="24">
        <v>47543</v>
      </c>
      <c r="C64" s="22">
        <f t="shared" si="1"/>
        <v>53</v>
      </c>
      <c r="D64" s="22">
        <f t="shared" si="0"/>
        <v>0</v>
      </c>
      <c r="E64" s="22">
        <f t="shared" si="2"/>
        <v>0</v>
      </c>
      <c r="F64" s="22">
        <f t="shared" si="3"/>
        <v>0</v>
      </c>
      <c r="G64" s="22">
        <f t="shared" si="4"/>
        <v>0</v>
      </c>
      <c r="L64" s="4"/>
    </row>
    <row r="65" spans="2:14" x14ac:dyDescent="0.25">
      <c r="B65" s="24">
        <v>47574</v>
      </c>
      <c r="C65" s="22">
        <f t="shared" si="1"/>
        <v>54</v>
      </c>
      <c r="D65" s="22">
        <f t="shared" si="0"/>
        <v>0</v>
      </c>
      <c r="E65" s="22">
        <f t="shared" si="2"/>
        <v>0</v>
      </c>
      <c r="F65" s="22">
        <f t="shared" si="3"/>
        <v>0</v>
      </c>
      <c r="G65" s="22">
        <f t="shared" si="4"/>
        <v>0</v>
      </c>
      <c r="L65" s="4"/>
    </row>
    <row r="66" spans="2:14" x14ac:dyDescent="0.25">
      <c r="B66" s="24">
        <v>47604</v>
      </c>
      <c r="C66" s="22">
        <f t="shared" si="1"/>
        <v>55</v>
      </c>
      <c r="D66" s="22">
        <f t="shared" si="0"/>
        <v>0</v>
      </c>
      <c r="E66" s="22">
        <f t="shared" si="2"/>
        <v>0</v>
      </c>
      <c r="F66" s="22">
        <f t="shared" si="3"/>
        <v>0</v>
      </c>
      <c r="G66" s="22">
        <f t="shared" si="4"/>
        <v>0</v>
      </c>
      <c r="L66" s="4"/>
    </row>
    <row r="67" spans="2:14" x14ac:dyDescent="0.25">
      <c r="B67" s="24">
        <v>47635</v>
      </c>
      <c r="C67" s="22">
        <f t="shared" si="1"/>
        <v>56</v>
      </c>
      <c r="D67" s="22">
        <f t="shared" si="0"/>
        <v>0</v>
      </c>
      <c r="E67" s="22">
        <f t="shared" si="2"/>
        <v>0</v>
      </c>
      <c r="F67" s="22">
        <f t="shared" si="3"/>
        <v>0</v>
      </c>
      <c r="G67" s="22">
        <f t="shared" si="4"/>
        <v>0</v>
      </c>
      <c r="H67" s="26"/>
      <c r="L67" s="26"/>
    </row>
    <row r="68" spans="2:14" x14ac:dyDescent="0.25">
      <c r="B68" s="24">
        <v>47665</v>
      </c>
      <c r="C68" s="22">
        <f t="shared" si="1"/>
        <v>57</v>
      </c>
      <c r="D68" s="22">
        <f t="shared" si="0"/>
        <v>0</v>
      </c>
      <c r="E68" s="22">
        <f t="shared" si="2"/>
        <v>0</v>
      </c>
      <c r="F68" s="22">
        <f t="shared" si="3"/>
        <v>0</v>
      </c>
      <c r="G68" s="22">
        <f t="shared" si="4"/>
        <v>0</v>
      </c>
      <c r="H68" s="26"/>
      <c r="I68" s="26"/>
      <c r="J68" s="26"/>
      <c r="L68" s="26"/>
      <c r="M68" s="26"/>
      <c r="N68" s="26"/>
    </row>
    <row r="69" spans="2:14" x14ac:dyDescent="0.25">
      <c r="B69" s="24">
        <v>47696</v>
      </c>
      <c r="C69" s="22">
        <f t="shared" si="1"/>
        <v>58</v>
      </c>
      <c r="D69" s="22">
        <f t="shared" si="0"/>
        <v>0</v>
      </c>
      <c r="E69" s="22">
        <f t="shared" si="2"/>
        <v>0</v>
      </c>
      <c r="F69" s="22">
        <f t="shared" si="3"/>
        <v>0</v>
      </c>
      <c r="G69" s="22">
        <f t="shared" si="4"/>
        <v>0</v>
      </c>
      <c r="L69" s="4"/>
    </row>
    <row r="70" spans="2:14" x14ac:dyDescent="0.25">
      <c r="B70" s="24">
        <v>47727</v>
      </c>
      <c r="C70" s="22">
        <f t="shared" si="1"/>
        <v>59</v>
      </c>
      <c r="D70" s="22">
        <f t="shared" si="0"/>
        <v>0</v>
      </c>
      <c r="E70" s="22">
        <f t="shared" si="2"/>
        <v>0</v>
      </c>
      <c r="F70" s="22">
        <f t="shared" si="3"/>
        <v>0</v>
      </c>
      <c r="G70" s="22">
        <f t="shared" si="4"/>
        <v>0</v>
      </c>
      <c r="L70" s="4"/>
    </row>
    <row r="71" spans="2:14" x14ac:dyDescent="0.25">
      <c r="B71" s="24">
        <v>47757</v>
      </c>
      <c r="C71" s="22">
        <f t="shared" si="1"/>
        <v>60</v>
      </c>
      <c r="D71" s="22">
        <f t="shared" si="0"/>
        <v>0</v>
      </c>
      <c r="E71" s="22">
        <f t="shared" si="2"/>
        <v>0</v>
      </c>
      <c r="F71" s="22">
        <f t="shared" si="3"/>
        <v>0</v>
      </c>
      <c r="G71" s="22">
        <f t="shared" si="4"/>
        <v>0</v>
      </c>
      <c r="H71" s="26">
        <f>SUM(D60:D71)</f>
        <v>0</v>
      </c>
      <c r="I71" s="26">
        <f>SUM(E60:E71)</f>
        <v>0</v>
      </c>
      <c r="J71" s="26">
        <f>SUM(F60:F71)</f>
        <v>0</v>
      </c>
      <c r="L71" s="26"/>
      <c r="M71" s="26"/>
      <c r="N71" s="26"/>
    </row>
    <row r="72" spans="2:14" x14ac:dyDescent="0.25">
      <c r="B72" s="24">
        <v>47788</v>
      </c>
      <c r="C72" s="22">
        <f t="shared" si="1"/>
        <v>61</v>
      </c>
      <c r="D72" s="22">
        <f t="shared" si="0"/>
        <v>0</v>
      </c>
      <c r="E72" s="22">
        <f t="shared" si="2"/>
        <v>0</v>
      </c>
      <c r="F72" s="22">
        <f t="shared" si="3"/>
        <v>0</v>
      </c>
      <c r="G72" s="22">
        <f t="shared" si="4"/>
        <v>0</v>
      </c>
      <c r="L72" s="4"/>
    </row>
    <row r="73" spans="2:14" x14ac:dyDescent="0.25">
      <c r="B73" s="24">
        <v>47818</v>
      </c>
      <c r="C73" s="22">
        <f t="shared" si="1"/>
        <v>62</v>
      </c>
      <c r="D73" s="22">
        <f t="shared" si="0"/>
        <v>0</v>
      </c>
      <c r="E73" s="22">
        <f t="shared" si="2"/>
        <v>0</v>
      </c>
      <c r="F73" s="22">
        <f t="shared" si="3"/>
        <v>0</v>
      </c>
      <c r="G73" s="22">
        <f t="shared" si="4"/>
        <v>0</v>
      </c>
      <c r="L73" s="4"/>
    </row>
    <row r="74" spans="2:14" x14ac:dyDescent="0.25">
      <c r="B74" s="24">
        <v>47849</v>
      </c>
      <c r="C74" s="22">
        <f t="shared" si="1"/>
        <v>63</v>
      </c>
      <c r="D74" s="22">
        <f t="shared" si="0"/>
        <v>0</v>
      </c>
      <c r="E74" s="22">
        <f t="shared" si="2"/>
        <v>0</v>
      </c>
      <c r="F74" s="22">
        <f t="shared" si="3"/>
        <v>0</v>
      </c>
      <c r="G74" s="22">
        <f t="shared" si="4"/>
        <v>0</v>
      </c>
      <c r="L74" s="4"/>
    </row>
    <row r="75" spans="2:14" x14ac:dyDescent="0.25">
      <c r="B75" s="24">
        <v>47880</v>
      </c>
      <c r="C75" s="22">
        <f t="shared" si="1"/>
        <v>64</v>
      </c>
      <c r="D75" s="22">
        <f t="shared" si="0"/>
        <v>0</v>
      </c>
      <c r="E75" s="22">
        <f t="shared" si="2"/>
        <v>0</v>
      </c>
      <c r="F75" s="22">
        <f t="shared" si="3"/>
        <v>0</v>
      </c>
      <c r="G75" s="22">
        <f t="shared" si="4"/>
        <v>0</v>
      </c>
      <c r="L75" s="4"/>
    </row>
    <row r="76" spans="2:14" x14ac:dyDescent="0.25">
      <c r="B76" s="24">
        <v>47908</v>
      </c>
      <c r="C76" s="22">
        <f t="shared" si="1"/>
        <v>65</v>
      </c>
      <c r="D76" s="22">
        <f t="shared" ref="D76:D131" si="5">IF(OR((C76&gt;$E$4),(C76&lt;=$E$6)),0,(($E$3/(($E$4-$E$6)))))</f>
        <v>0</v>
      </c>
      <c r="E76" s="22">
        <f t="shared" si="2"/>
        <v>0</v>
      </c>
      <c r="F76" s="22">
        <f t="shared" ref="F76:F131" si="6">((D76+E76))</f>
        <v>0</v>
      </c>
      <c r="G76" s="22">
        <f t="shared" si="4"/>
        <v>0</v>
      </c>
      <c r="L76" s="4"/>
    </row>
    <row r="77" spans="2:14" x14ac:dyDescent="0.25">
      <c r="B77" s="24">
        <v>47939</v>
      </c>
      <c r="C77" s="22">
        <f t="shared" ref="C77:C131" si="7">C76+1</f>
        <v>66</v>
      </c>
      <c r="D77" s="22">
        <f t="shared" si="5"/>
        <v>0</v>
      </c>
      <c r="E77" s="22">
        <f t="shared" ref="E77:E131" si="8">((G76*(($E$5/($E$7*100)))))</f>
        <v>0</v>
      </c>
      <c r="F77" s="22">
        <f t="shared" si="6"/>
        <v>0</v>
      </c>
      <c r="G77" s="22">
        <f t="shared" ref="G77:G131" si="9">((G76-D77))</f>
        <v>0</v>
      </c>
      <c r="L77" s="4"/>
    </row>
    <row r="78" spans="2:14" x14ac:dyDescent="0.25">
      <c r="B78" s="24">
        <v>47969</v>
      </c>
      <c r="C78" s="22">
        <f t="shared" si="7"/>
        <v>67</v>
      </c>
      <c r="D78" s="22">
        <f t="shared" si="5"/>
        <v>0</v>
      </c>
      <c r="E78" s="22">
        <f t="shared" si="8"/>
        <v>0</v>
      </c>
      <c r="F78" s="22">
        <f t="shared" si="6"/>
        <v>0</v>
      </c>
      <c r="G78" s="22">
        <f t="shared" si="9"/>
        <v>0</v>
      </c>
      <c r="L78" s="4"/>
    </row>
    <row r="79" spans="2:14" x14ac:dyDescent="0.25">
      <c r="B79" s="24">
        <v>48000</v>
      </c>
      <c r="C79" s="22">
        <f t="shared" si="7"/>
        <v>68</v>
      </c>
      <c r="D79" s="22">
        <f t="shared" si="5"/>
        <v>0</v>
      </c>
      <c r="E79" s="22">
        <f t="shared" si="8"/>
        <v>0</v>
      </c>
      <c r="F79" s="22">
        <f t="shared" si="6"/>
        <v>0</v>
      </c>
      <c r="G79" s="22">
        <f t="shared" si="9"/>
        <v>0</v>
      </c>
      <c r="L79" s="4"/>
    </row>
    <row r="80" spans="2:14" x14ac:dyDescent="0.25">
      <c r="B80" s="24">
        <v>48030</v>
      </c>
      <c r="C80" s="22">
        <f t="shared" si="7"/>
        <v>69</v>
      </c>
      <c r="D80" s="22">
        <f t="shared" si="5"/>
        <v>0</v>
      </c>
      <c r="E80" s="22">
        <f t="shared" si="8"/>
        <v>0</v>
      </c>
      <c r="F80" s="22">
        <f t="shared" si="6"/>
        <v>0</v>
      </c>
      <c r="G80" s="22">
        <f t="shared" si="9"/>
        <v>0</v>
      </c>
      <c r="L80" s="4"/>
    </row>
    <row r="81" spans="2:14" x14ac:dyDescent="0.25">
      <c r="B81" s="24">
        <v>48061</v>
      </c>
      <c r="C81" s="22">
        <f t="shared" si="7"/>
        <v>70</v>
      </c>
      <c r="D81" s="22">
        <f t="shared" si="5"/>
        <v>0</v>
      </c>
      <c r="E81" s="22">
        <f t="shared" si="8"/>
        <v>0</v>
      </c>
      <c r="F81" s="22">
        <f t="shared" si="6"/>
        <v>0</v>
      </c>
      <c r="G81" s="22">
        <f t="shared" si="9"/>
        <v>0</v>
      </c>
      <c r="L81" s="4"/>
    </row>
    <row r="82" spans="2:14" x14ac:dyDescent="0.25">
      <c r="B82" s="24">
        <v>48092</v>
      </c>
      <c r="C82" s="22">
        <f t="shared" si="7"/>
        <v>71</v>
      </c>
      <c r="D82" s="22">
        <f t="shared" si="5"/>
        <v>0</v>
      </c>
      <c r="E82" s="22">
        <f t="shared" si="8"/>
        <v>0</v>
      </c>
      <c r="F82" s="22">
        <f t="shared" si="6"/>
        <v>0</v>
      </c>
      <c r="G82" s="22">
        <f t="shared" si="9"/>
        <v>0</v>
      </c>
      <c r="L82" s="4"/>
    </row>
    <row r="83" spans="2:14" x14ac:dyDescent="0.25">
      <c r="B83" s="24">
        <v>48122</v>
      </c>
      <c r="C83" s="22">
        <f t="shared" si="7"/>
        <v>72</v>
      </c>
      <c r="D83" s="22">
        <f t="shared" si="5"/>
        <v>0</v>
      </c>
      <c r="E83" s="22">
        <f t="shared" si="8"/>
        <v>0</v>
      </c>
      <c r="F83" s="22">
        <f t="shared" si="6"/>
        <v>0</v>
      </c>
      <c r="G83" s="22">
        <f t="shared" si="9"/>
        <v>0</v>
      </c>
      <c r="H83" s="26">
        <f>SUM(D72:D83)</f>
        <v>0</v>
      </c>
      <c r="I83" s="26">
        <f>SUM(E72:E83)</f>
        <v>0</v>
      </c>
      <c r="J83" s="26">
        <f>SUM(F72:F83)</f>
        <v>0</v>
      </c>
      <c r="L83" s="26"/>
      <c r="M83" s="26"/>
      <c r="N83" s="26"/>
    </row>
    <row r="84" spans="2:14" x14ac:dyDescent="0.25">
      <c r="B84" s="24">
        <v>48153</v>
      </c>
      <c r="C84" s="22">
        <f t="shared" si="7"/>
        <v>73</v>
      </c>
      <c r="D84" s="22">
        <f t="shared" si="5"/>
        <v>0</v>
      </c>
      <c r="E84" s="22">
        <f t="shared" si="8"/>
        <v>0</v>
      </c>
      <c r="F84" s="22">
        <f t="shared" si="6"/>
        <v>0</v>
      </c>
      <c r="G84" s="22">
        <f t="shared" si="9"/>
        <v>0</v>
      </c>
      <c r="L84" s="4"/>
    </row>
    <row r="85" spans="2:14" x14ac:dyDescent="0.25">
      <c r="B85" s="24">
        <v>48183</v>
      </c>
      <c r="C85" s="22">
        <f t="shared" si="7"/>
        <v>74</v>
      </c>
      <c r="D85" s="22">
        <f t="shared" si="5"/>
        <v>0</v>
      </c>
      <c r="E85" s="22">
        <f t="shared" si="8"/>
        <v>0</v>
      </c>
      <c r="F85" s="22">
        <f t="shared" si="6"/>
        <v>0</v>
      </c>
      <c r="G85" s="22">
        <f t="shared" si="9"/>
        <v>0</v>
      </c>
      <c r="L85" s="4"/>
    </row>
    <row r="86" spans="2:14" x14ac:dyDescent="0.25">
      <c r="B86" s="24">
        <v>48214</v>
      </c>
      <c r="C86" s="22">
        <f t="shared" si="7"/>
        <v>75</v>
      </c>
      <c r="D86" s="22">
        <f t="shared" si="5"/>
        <v>0</v>
      </c>
      <c r="E86" s="22">
        <f t="shared" si="8"/>
        <v>0</v>
      </c>
      <c r="F86" s="22">
        <f t="shared" si="6"/>
        <v>0</v>
      </c>
      <c r="G86" s="22">
        <f t="shared" si="9"/>
        <v>0</v>
      </c>
      <c r="L86" s="4"/>
    </row>
    <row r="87" spans="2:14" x14ac:dyDescent="0.25">
      <c r="B87" s="24">
        <v>48245</v>
      </c>
      <c r="C87" s="22">
        <f t="shared" si="7"/>
        <v>76</v>
      </c>
      <c r="D87" s="22">
        <f t="shared" si="5"/>
        <v>0</v>
      </c>
      <c r="E87" s="22">
        <f t="shared" si="8"/>
        <v>0</v>
      </c>
      <c r="F87" s="22">
        <f t="shared" si="6"/>
        <v>0</v>
      </c>
      <c r="G87" s="22">
        <f t="shared" si="9"/>
        <v>0</v>
      </c>
      <c r="L87" s="4"/>
    </row>
    <row r="88" spans="2:14" x14ac:dyDescent="0.25">
      <c r="B88" s="24">
        <v>48274</v>
      </c>
      <c r="C88" s="22">
        <f t="shared" si="7"/>
        <v>77</v>
      </c>
      <c r="D88" s="22">
        <f t="shared" si="5"/>
        <v>0</v>
      </c>
      <c r="E88" s="22">
        <f t="shared" si="8"/>
        <v>0</v>
      </c>
      <c r="F88" s="22">
        <f t="shared" si="6"/>
        <v>0</v>
      </c>
      <c r="G88" s="22">
        <f t="shared" si="9"/>
        <v>0</v>
      </c>
      <c r="L88" s="4"/>
    </row>
    <row r="89" spans="2:14" x14ac:dyDescent="0.25">
      <c r="B89" s="24">
        <v>48305</v>
      </c>
      <c r="C89" s="22">
        <f t="shared" si="7"/>
        <v>78</v>
      </c>
      <c r="D89" s="22">
        <f t="shared" si="5"/>
        <v>0</v>
      </c>
      <c r="E89" s="22">
        <f t="shared" si="8"/>
        <v>0</v>
      </c>
      <c r="F89" s="22">
        <f t="shared" si="6"/>
        <v>0</v>
      </c>
      <c r="G89" s="22">
        <f t="shared" si="9"/>
        <v>0</v>
      </c>
      <c r="L89" s="4"/>
    </row>
    <row r="90" spans="2:14" x14ac:dyDescent="0.25">
      <c r="B90" s="24">
        <v>48335</v>
      </c>
      <c r="C90" s="22">
        <f t="shared" si="7"/>
        <v>79</v>
      </c>
      <c r="D90" s="22">
        <f t="shared" si="5"/>
        <v>0</v>
      </c>
      <c r="E90" s="22">
        <f t="shared" si="8"/>
        <v>0</v>
      </c>
      <c r="F90" s="22">
        <f t="shared" si="6"/>
        <v>0</v>
      </c>
      <c r="G90" s="22">
        <f t="shared" si="9"/>
        <v>0</v>
      </c>
      <c r="L90" s="4"/>
    </row>
    <row r="91" spans="2:14" x14ac:dyDescent="0.25">
      <c r="B91" s="24">
        <v>48366</v>
      </c>
      <c r="C91" s="22">
        <f t="shared" si="7"/>
        <v>80</v>
      </c>
      <c r="D91" s="22">
        <f t="shared" si="5"/>
        <v>0</v>
      </c>
      <c r="E91" s="22">
        <f t="shared" si="8"/>
        <v>0</v>
      </c>
      <c r="F91" s="22">
        <f t="shared" si="6"/>
        <v>0</v>
      </c>
      <c r="G91" s="22">
        <f t="shared" si="9"/>
        <v>0</v>
      </c>
      <c r="L91" s="4"/>
    </row>
    <row r="92" spans="2:14" x14ac:dyDescent="0.25">
      <c r="B92" s="24">
        <v>48396</v>
      </c>
      <c r="C92" s="22">
        <f t="shared" si="7"/>
        <v>81</v>
      </c>
      <c r="D92" s="22">
        <f t="shared" si="5"/>
        <v>0</v>
      </c>
      <c r="E92" s="22">
        <f t="shared" si="8"/>
        <v>0</v>
      </c>
      <c r="F92" s="22">
        <f t="shared" si="6"/>
        <v>0</v>
      </c>
      <c r="G92" s="22">
        <f t="shared" si="9"/>
        <v>0</v>
      </c>
      <c r="L92" s="4"/>
    </row>
    <row r="93" spans="2:14" x14ac:dyDescent="0.25">
      <c r="B93" s="24">
        <v>48427</v>
      </c>
      <c r="C93" s="22">
        <f t="shared" si="7"/>
        <v>82</v>
      </c>
      <c r="D93" s="22">
        <f t="shared" si="5"/>
        <v>0</v>
      </c>
      <c r="E93" s="22">
        <f t="shared" si="8"/>
        <v>0</v>
      </c>
      <c r="F93" s="22">
        <f t="shared" si="6"/>
        <v>0</v>
      </c>
      <c r="G93" s="22">
        <f t="shared" si="9"/>
        <v>0</v>
      </c>
      <c r="L93" s="4"/>
    </row>
    <row r="94" spans="2:14" x14ac:dyDescent="0.25">
      <c r="B94" s="24">
        <v>48458</v>
      </c>
      <c r="C94" s="22">
        <f t="shared" si="7"/>
        <v>83</v>
      </c>
      <c r="D94" s="22">
        <f t="shared" si="5"/>
        <v>0</v>
      </c>
      <c r="E94" s="22">
        <f t="shared" si="8"/>
        <v>0</v>
      </c>
      <c r="F94" s="22">
        <f t="shared" si="6"/>
        <v>0</v>
      </c>
      <c r="G94" s="22">
        <f t="shared" si="9"/>
        <v>0</v>
      </c>
      <c r="L94" s="4"/>
    </row>
    <row r="95" spans="2:14" x14ac:dyDescent="0.25">
      <c r="B95" s="24">
        <v>48488</v>
      </c>
      <c r="C95" s="22">
        <f t="shared" si="7"/>
        <v>84</v>
      </c>
      <c r="D95" s="22">
        <f t="shared" si="5"/>
        <v>0</v>
      </c>
      <c r="E95" s="22">
        <f t="shared" si="8"/>
        <v>0</v>
      </c>
      <c r="F95" s="22">
        <f t="shared" si="6"/>
        <v>0</v>
      </c>
      <c r="G95" s="22">
        <f t="shared" si="9"/>
        <v>0</v>
      </c>
      <c r="H95" s="26">
        <f>SUM(D84:D95)</f>
        <v>0</v>
      </c>
      <c r="I95" s="26">
        <f>SUM(E84:E95)</f>
        <v>0</v>
      </c>
      <c r="J95" s="26">
        <f>SUM(F84:F95)</f>
        <v>0</v>
      </c>
      <c r="L95" s="26"/>
      <c r="M95" s="26"/>
      <c r="N95" s="26"/>
    </row>
    <row r="96" spans="2:14" x14ac:dyDescent="0.25">
      <c r="B96" s="24">
        <v>48519</v>
      </c>
      <c r="C96" s="22">
        <f t="shared" si="7"/>
        <v>85</v>
      </c>
      <c r="D96" s="22">
        <f t="shared" si="5"/>
        <v>0</v>
      </c>
      <c r="E96" s="22">
        <f t="shared" si="8"/>
        <v>0</v>
      </c>
      <c r="F96" s="22">
        <f t="shared" si="6"/>
        <v>0</v>
      </c>
      <c r="G96" s="22">
        <f t="shared" si="9"/>
        <v>0</v>
      </c>
      <c r="L96" s="4"/>
    </row>
    <row r="97" spans="2:14" x14ac:dyDescent="0.25">
      <c r="B97" s="24">
        <v>48549</v>
      </c>
      <c r="C97" s="22">
        <f t="shared" si="7"/>
        <v>86</v>
      </c>
      <c r="D97" s="22">
        <f t="shared" si="5"/>
        <v>0</v>
      </c>
      <c r="E97" s="22">
        <f t="shared" si="8"/>
        <v>0</v>
      </c>
      <c r="F97" s="22">
        <f t="shared" si="6"/>
        <v>0</v>
      </c>
      <c r="G97" s="22">
        <f t="shared" si="9"/>
        <v>0</v>
      </c>
      <c r="L97" s="4"/>
    </row>
    <row r="98" spans="2:14" x14ac:dyDescent="0.25">
      <c r="B98" s="24">
        <v>48580</v>
      </c>
      <c r="C98" s="22">
        <f t="shared" si="7"/>
        <v>87</v>
      </c>
      <c r="D98" s="22">
        <f t="shared" si="5"/>
        <v>0</v>
      </c>
      <c r="E98" s="22">
        <f t="shared" si="8"/>
        <v>0</v>
      </c>
      <c r="F98" s="22">
        <f t="shared" si="6"/>
        <v>0</v>
      </c>
      <c r="G98" s="22">
        <f t="shared" si="9"/>
        <v>0</v>
      </c>
      <c r="L98" s="4"/>
    </row>
    <row r="99" spans="2:14" x14ac:dyDescent="0.25">
      <c r="B99" s="24">
        <v>48611</v>
      </c>
      <c r="C99" s="22">
        <f t="shared" si="7"/>
        <v>88</v>
      </c>
      <c r="D99" s="22">
        <f t="shared" si="5"/>
        <v>0</v>
      </c>
      <c r="E99" s="22">
        <f t="shared" si="8"/>
        <v>0</v>
      </c>
      <c r="F99" s="22">
        <f t="shared" si="6"/>
        <v>0</v>
      </c>
      <c r="G99" s="22">
        <f t="shared" si="9"/>
        <v>0</v>
      </c>
      <c r="L99" s="4"/>
    </row>
    <row r="100" spans="2:14" x14ac:dyDescent="0.25">
      <c r="B100" s="24">
        <v>48639</v>
      </c>
      <c r="C100" s="22">
        <f t="shared" si="7"/>
        <v>89</v>
      </c>
      <c r="D100" s="22">
        <f t="shared" si="5"/>
        <v>0</v>
      </c>
      <c r="E100" s="22">
        <f t="shared" si="8"/>
        <v>0</v>
      </c>
      <c r="F100" s="22">
        <f t="shared" si="6"/>
        <v>0</v>
      </c>
      <c r="G100" s="22">
        <f t="shared" si="9"/>
        <v>0</v>
      </c>
      <c r="L100" s="4"/>
    </row>
    <row r="101" spans="2:14" x14ac:dyDescent="0.25">
      <c r="B101" s="24">
        <v>48670</v>
      </c>
      <c r="C101" s="22">
        <f t="shared" si="7"/>
        <v>90</v>
      </c>
      <c r="D101" s="22">
        <f t="shared" si="5"/>
        <v>0</v>
      </c>
      <c r="E101" s="22">
        <f t="shared" si="8"/>
        <v>0</v>
      </c>
      <c r="F101" s="22">
        <f t="shared" si="6"/>
        <v>0</v>
      </c>
      <c r="G101" s="22">
        <f t="shared" si="9"/>
        <v>0</v>
      </c>
      <c r="L101" s="4"/>
    </row>
    <row r="102" spans="2:14" x14ac:dyDescent="0.25">
      <c r="B102" s="24">
        <v>48700</v>
      </c>
      <c r="C102" s="22">
        <f t="shared" si="7"/>
        <v>91</v>
      </c>
      <c r="D102" s="22">
        <f t="shared" si="5"/>
        <v>0</v>
      </c>
      <c r="E102" s="22">
        <f t="shared" si="8"/>
        <v>0</v>
      </c>
      <c r="F102" s="22">
        <f t="shared" si="6"/>
        <v>0</v>
      </c>
      <c r="G102" s="22">
        <f t="shared" si="9"/>
        <v>0</v>
      </c>
      <c r="L102" s="4"/>
    </row>
    <row r="103" spans="2:14" x14ac:dyDescent="0.25">
      <c r="B103" s="24">
        <v>48731</v>
      </c>
      <c r="C103" s="22">
        <f t="shared" si="7"/>
        <v>92</v>
      </c>
      <c r="D103" s="22">
        <f t="shared" si="5"/>
        <v>0</v>
      </c>
      <c r="E103" s="22">
        <f t="shared" si="8"/>
        <v>0</v>
      </c>
      <c r="F103" s="22">
        <f t="shared" si="6"/>
        <v>0</v>
      </c>
      <c r="G103" s="22">
        <f t="shared" si="9"/>
        <v>0</v>
      </c>
      <c r="L103" s="4"/>
    </row>
    <row r="104" spans="2:14" x14ac:dyDescent="0.25">
      <c r="B104" s="24">
        <v>48761</v>
      </c>
      <c r="C104" s="22">
        <f t="shared" si="7"/>
        <v>93</v>
      </c>
      <c r="D104" s="22">
        <f t="shared" si="5"/>
        <v>0</v>
      </c>
      <c r="E104" s="22">
        <f t="shared" si="8"/>
        <v>0</v>
      </c>
      <c r="F104" s="22">
        <f t="shared" si="6"/>
        <v>0</v>
      </c>
      <c r="G104" s="22">
        <f t="shared" si="9"/>
        <v>0</v>
      </c>
      <c r="L104" s="4"/>
    </row>
    <row r="105" spans="2:14" x14ac:dyDescent="0.25">
      <c r="B105" s="24">
        <v>48792</v>
      </c>
      <c r="C105" s="22">
        <f t="shared" si="7"/>
        <v>94</v>
      </c>
      <c r="D105" s="22">
        <f t="shared" si="5"/>
        <v>0</v>
      </c>
      <c r="E105" s="22">
        <f t="shared" si="8"/>
        <v>0</v>
      </c>
      <c r="F105" s="22">
        <f t="shared" si="6"/>
        <v>0</v>
      </c>
      <c r="G105" s="22">
        <f t="shared" si="9"/>
        <v>0</v>
      </c>
      <c r="L105" s="4"/>
    </row>
    <row r="106" spans="2:14" x14ac:dyDescent="0.25">
      <c r="B106" s="24">
        <v>48823</v>
      </c>
      <c r="C106" s="22">
        <f t="shared" si="7"/>
        <v>95</v>
      </c>
      <c r="D106" s="22">
        <f t="shared" si="5"/>
        <v>0</v>
      </c>
      <c r="E106" s="22">
        <f t="shared" si="8"/>
        <v>0</v>
      </c>
      <c r="F106" s="22">
        <f t="shared" si="6"/>
        <v>0</v>
      </c>
      <c r="G106" s="22">
        <f t="shared" si="9"/>
        <v>0</v>
      </c>
      <c r="L106" s="4"/>
    </row>
    <row r="107" spans="2:14" x14ac:dyDescent="0.25">
      <c r="B107" s="24">
        <v>48853</v>
      </c>
      <c r="C107" s="22">
        <f t="shared" si="7"/>
        <v>96</v>
      </c>
      <c r="D107" s="22">
        <f t="shared" si="5"/>
        <v>0</v>
      </c>
      <c r="E107" s="22">
        <f t="shared" si="8"/>
        <v>0</v>
      </c>
      <c r="F107" s="22">
        <f t="shared" si="6"/>
        <v>0</v>
      </c>
      <c r="G107" s="22">
        <f t="shared" si="9"/>
        <v>0</v>
      </c>
      <c r="H107" s="26">
        <f>SUM(D96:D107)</f>
        <v>0</v>
      </c>
      <c r="I107" s="26">
        <f>SUM(E96:E107)</f>
        <v>0</v>
      </c>
      <c r="J107" s="26">
        <f>SUM(F96:F107)</f>
        <v>0</v>
      </c>
      <c r="L107" s="26"/>
      <c r="M107" s="26"/>
      <c r="N107" s="26"/>
    </row>
    <row r="108" spans="2:14" x14ac:dyDescent="0.25">
      <c r="B108" s="24">
        <v>48884</v>
      </c>
      <c r="C108" s="22">
        <f t="shared" si="7"/>
        <v>97</v>
      </c>
      <c r="D108" s="22">
        <f t="shared" si="5"/>
        <v>0</v>
      </c>
      <c r="E108" s="22">
        <f t="shared" si="8"/>
        <v>0</v>
      </c>
      <c r="F108" s="22">
        <f t="shared" si="6"/>
        <v>0</v>
      </c>
      <c r="G108" s="22">
        <f t="shared" si="9"/>
        <v>0</v>
      </c>
      <c r="L108" s="4"/>
    </row>
    <row r="109" spans="2:14" x14ac:dyDescent="0.25">
      <c r="B109" s="24">
        <v>48914</v>
      </c>
      <c r="C109" s="22">
        <f t="shared" si="7"/>
        <v>98</v>
      </c>
      <c r="D109" s="22">
        <f t="shared" si="5"/>
        <v>0</v>
      </c>
      <c r="E109" s="22">
        <f t="shared" si="8"/>
        <v>0</v>
      </c>
      <c r="F109" s="22">
        <f t="shared" si="6"/>
        <v>0</v>
      </c>
      <c r="G109" s="22">
        <f t="shared" si="9"/>
        <v>0</v>
      </c>
      <c r="L109" s="4"/>
    </row>
    <row r="110" spans="2:14" x14ac:dyDescent="0.25">
      <c r="B110" s="24">
        <v>48945</v>
      </c>
      <c r="C110" s="22">
        <f t="shared" si="7"/>
        <v>99</v>
      </c>
      <c r="D110" s="22">
        <f t="shared" si="5"/>
        <v>0</v>
      </c>
      <c r="E110" s="22">
        <f t="shared" si="8"/>
        <v>0</v>
      </c>
      <c r="F110" s="22">
        <f t="shared" si="6"/>
        <v>0</v>
      </c>
      <c r="G110" s="22">
        <f t="shared" si="9"/>
        <v>0</v>
      </c>
      <c r="L110" s="4"/>
    </row>
    <row r="111" spans="2:14" x14ac:dyDescent="0.25">
      <c r="B111" s="24">
        <v>48976</v>
      </c>
      <c r="C111" s="22">
        <f t="shared" si="7"/>
        <v>100</v>
      </c>
      <c r="D111" s="22">
        <f t="shared" si="5"/>
        <v>0</v>
      </c>
      <c r="E111" s="22">
        <f t="shared" si="8"/>
        <v>0</v>
      </c>
      <c r="F111" s="22">
        <f t="shared" si="6"/>
        <v>0</v>
      </c>
      <c r="G111" s="22">
        <f t="shared" si="9"/>
        <v>0</v>
      </c>
      <c r="L111" s="4"/>
    </row>
    <row r="112" spans="2:14" x14ac:dyDescent="0.25">
      <c r="B112" s="24">
        <v>49004</v>
      </c>
      <c r="C112" s="22">
        <f t="shared" si="7"/>
        <v>101</v>
      </c>
      <c r="D112" s="22">
        <f t="shared" si="5"/>
        <v>0</v>
      </c>
      <c r="E112" s="22">
        <f t="shared" si="8"/>
        <v>0</v>
      </c>
      <c r="F112" s="22">
        <f t="shared" si="6"/>
        <v>0</v>
      </c>
      <c r="G112" s="22">
        <f t="shared" si="9"/>
        <v>0</v>
      </c>
      <c r="L112" s="4"/>
    </row>
    <row r="113" spans="2:14" x14ac:dyDescent="0.25">
      <c r="B113" s="24">
        <v>49035</v>
      </c>
      <c r="C113" s="22">
        <f t="shared" si="7"/>
        <v>102</v>
      </c>
      <c r="D113" s="22">
        <f t="shared" si="5"/>
        <v>0</v>
      </c>
      <c r="E113" s="22">
        <f t="shared" si="8"/>
        <v>0</v>
      </c>
      <c r="F113" s="22">
        <f t="shared" si="6"/>
        <v>0</v>
      </c>
      <c r="G113" s="22">
        <f t="shared" si="9"/>
        <v>0</v>
      </c>
      <c r="L113" s="4"/>
    </row>
    <row r="114" spans="2:14" x14ac:dyDescent="0.25">
      <c r="B114" s="24">
        <v>49065</v>
      </c>
      <c r="C114" s="22">
        <f t="shared" si="7"/>
        <v>103</v>
      </c>
      <c r="D114" s="22">
        <f t="shared" si="5"/>
        <v>0</v>
      </c>
      <c r="E114" s="22">
        <f t="shared" si="8"/>
        <v>0</v>
      </c>
      <c r="F114" s="22">
        <f t="shared" si="6"/>
        <v>0</v>
      </c>
      <c r="G114" s="22">
        <f t="shared" si="9"/>
        <v>0</v>
      </c>
      <c r="L114" s="4"/>
    </row>
    <row r="115" spans="2:14" x14ac:dyDescent="0.25">
      <c r="B115" s="24">
        <v>49096</v>
      </c>
      <c r="C115" s="22">
        <f t="shared" si="7"/>
        <v>104</v>
      </c>
      <c r="D115" s="22">
        <f t="shared" si="5"/>
        <v>0</v>
      </c>
      <c r="E115" s="22">
        <f t="shared" si="8"/>
        <v>0</v>
      </c>
      <c r="F115" s="22">
        <f t="shared" si="6"/>
        <v>0</v>
      </c>
      <c r="G115" s="22">
        <f t="shared" si="9"/>
        <v>0</v>
      </c>
      <c r="L115" s="4"/>
    </row>
    <row r="116" spans="2:14" x14ac:dyDescent="0.25">
      <c r="B116" s="24">
        <v>49126</v>
      </c>
      <c r="C116" s="22">
        <f t="shared" si="7"/>
        <v>105</v>
      </c>
      <c r="D116" s="22">
        <f t="shared" si="5"/>
        <v>0</v>
      </c>
      <c r="E116" s="22">
        <f t="shared" si="8"/>
        <v>0</v>
      </c>
      <c r="F116" s="22">
        <f t="shared" si="6"/>
        <v>0</v>
      </c>
      <c r="G116" s="22">
        <f t="shared" si="9"/>
        <v>0</v>
      </c>
      <c r="L116" s="4"/>
    </row>
    <row r="117" spans="2:14" x14ac:dyDescent="0.25">
      <c r="B117" s="24">
        <v>49157</v>
      </c>
      <c r="C117" s="22">
        <f t="shared" si="7"/>
        <v>106</v>
      </c>
      <c r="D117" s="22">
        <f t="shared" si="5"/>
        <v>0</v>
      </c>
      <c r="E117" s="22">
        <f t="shared" si="8"/>
        <v>0</v>
      </c>
      <c r="F117" s="22">
        <f t="shared" si="6"/>
        <v>0</v>
      </c>
      <c r="G117" s="22">
        <f t="shared" si="9"/>
        <v>0</v>
      </c>
      <c r="L117" s="4"/>
    </row>
    <row r="118" spans="2:14" x14ac:dyDescent="0.25">
      <c r="B118" s="24">
        <v>49188</v>
      </c>
      <c r="C118" s="22">
        <f t="shared" si="7"/>
        <v>107</v>
      </c>
      <c r="D118" s="22">
        <f t="shared" si="5"/>
        <v>0</v>
      </c>
      <c r="E118" s="22">
        <f t="shared" si="8"/>
        <v>0</v>
      </c>
      <c r="F118" s="22">
        <f t="shared" si="6"/>
        <v>0</v>
      </c>
      <c r="G118" s="22">
        <f t="shared" si="9"/>
        <v>0</v>
      </c>
      <c r="L118" s="4"/>
    </row>
    <row r="119" spans="2:14" x14ac:dyDescent="0.25">
      <c r="B119" s="24">
        <v>49218</v>
      </c>
      <c r="C119" s="22">
        <f t="shared" si="7"/>
        <v>108</v>
      </c>
      <c r="D119" s="22">
        <f t="shared" si="5"/>
        <v>0</v>
      </c>
      <c r="E119" s="22">
        <f t="shared" si="8"/>
        <v>0</v>
      </c>
      <c r="F119" s="22">
        <f t="shared" si="6"/>
        <v>0</v>
      </c>
      <c r="G119" s="22">
        <f t="shared" si="9"/>
        <v>0</v>
      </c>
      <c r="H119" s="26">
        <f>SUM(D108:D119)</f>
        <v>0</v>
      </c>
      <c r="I119" s="26">
        <f>SUM(E108:E119)</f>
        <v>0</v>
      </c>
      <c r="J119" s="26">
        <f>SUM(F108:F119)</f>
        <v>0</v>
      </c>
      <c r="L119" s="26"/>
      <c r="M119" s="26"/>
      <c r="N119" s="26"/>
    </row>
    <row r="120" spans="2:14" x14ac:dyDescent="0.25">
      <c r="B120" s="24">
        <v>49249</v>
      </c>
      <c r="C120" s="22">
        <f t="shared" si="7"/>
        <v>109</v>
      </c>
      <c r="D120" s="22">
        <f t="shared" si="5"/>
        <v>0</v>
      </c>
      <c r="E120" s="22">
        <f t="shared" si="8"/>
        <v>0</v>
      </c>
      <c r="F120" s="22">
        <f t="shared" si="6"/>
        <v>0</v>
      </c>
      <c r="G120" s="22">
        <f t="shared" si="9"/>
        <v>0</v>
      </c>
      <c r="L120" s="4"/>
    </row>
    <row r="121" spans="2:14" x14ac:dyDescent="0.25">
      <c r="B121" s="24">
        <v>49279</v>
      </c>
      <c r="C121" s="22">
        <f t="shared" si="7"/>
        <v>110</v>
      </c>
      <c r="D121" s="22">
        <f t="shared" si="5"/>
        <v>0</v>
      </c>
      <c r="E121" s="22">
        <f t="shared" si="8"/>
        <v>0</v>
      </c>
      <c r="F121" s="22">
        <f t="shared" si="6"/>
        <v>0</v>
      </c>
      <c r="G121" s="22">
        <f t="shared" si="9"/>
        <v>0</v>
      </c>
      <c r="L121" s="4"/>
    </row>
    <row r="122" spans="2:14" x14ac:dyDescent="0.25">
      <c r="B122" s="24">
        <v>49310</v>
      </c>
      <c r="C122" s="22">
        <f t="shared" si="7"/>
        <v>111</v>
      </c>
      <c r="D122" s="22">
        <f t="shared" si="5"/>
        <v>0</v>
      </c>
      <c r="E122" s="22">
        <f t="shared" si="8"/>
        <v>0</v>
      </c>
      <c r="F122" s="22">
        <f t="shared" si="6"/>
        <v>0</v>
      </c>
      <c r="G122" s="22">
        <f t="shared" si="9"/>
        <v>0</v>
      </c>
      <c r="L122" s="4"/>
    </row>
    <row r="123" spans="2:14" x14ac:dyDescent="0.25">
      <c r="B123" s="24">
        <v>49341</v>
      </c>
      <c r="C123" s="22">
        <f t="shared" si="7"/>
        <v>112</v>
      </c>
      <c r="D123" s="22">
        <f t="shared" si="5"/>
        <v>0</v>
      </c>
      <c r="E123" s="22">
        <f t="shared" si="8"/>
        <v>0</v>
      </c>
      <c r="F123" s="22">
        <f t="shared" si="6"/>
        <v>0</v>
      </c>
      <c r="G123" s="22">
        <f t="shared" si="9"/>
        <v>0</v>
      </c>
      <c r="L123" s="4"/>
    </row>
    <row r="124" spans="2:14" x14ac:dyDescent="0.25">
      <c r="B124" s="24">
        <v>49369</v>
      </c>
      <c r="C124" s="22">
        <f t="shared" si="7"/>
        <v>113</v>
      </c>
      <c r="D124" s="22">
        <f t="shared" si="5"/>
        <v>0</v>
      </c>
      <c r="E124" s="22">
        <f t="shared" si="8"/>
        <v>0</v>
      </c>
      <c r="F124" s="22">
        <f t="shared" si="6"/>
        <v>0</v>
      </c>
      <c r="G124" s="22">
        <f t="shared" si="9"/>
        <v>0</v>
      </c>
      <c r="L124" s="4"/>
    </row>
    <row r="125" spans="2:14" x14ac:dyDescent="0.25">
      <c r="B125" s="24">
        <v>49400</v>
      </c>
      <c r="C125" s="22">
        <f t="shared" si="7"/>
        <v>114</v>
      </c>
      <c r="D125" s="22">
        <f t="shared" si="5"/>
        <v>0</v>
      </c>
      <c r="E125" s="22">
        <f t="shared" si="8"/>
        <v>0</v>
      </c>
      <c r="F125" s="22">
        <f t="shared" si="6"/>
        <v>0</v>
      </c>
      <c r="G125" s="22">
        <f t="shared" si="9"/>
        <v>0</v>
      </c>
      <c r="L125" s="4"/>
    </row>
    <row r="126" spans="2:14" x14ac:dyDescent="0.25">
      <c r="B126" s="24">
        <v>49430</v>
      </c>
      <c r="C126" s="22">
        <f t="shared" si="7"/>
        <v>115</v>
      </c>
      <c r="D126" s="22">
        <f t="shared" si="5"/>
        <v>0</v>
      </c>
      <c r="E126" s="22">
        <f t="shared" si="8"/>
        <v>0</v>
      </c>
      <c r="F126" s="22">
        <f t="shared" si="6"/>
        <v>0</v>
      </c>
      <c r="G126" s="22">
        <f t="shared" si="9"/>
        <v>0</v>
      </c>
      <c r="L126" s="4"/>
    </row>
    <row r="127" spans="2:14" x14ac:dyDescent="0.25">
      <c r="B127" s="24">
        <v>49461</v>
      </c>
      <c r="C127" s="22">
        <f t="shared" si="7"/>
        <v>116</v>
      </c>
      <c r="D127" s="22">
        <f t="shared" si="5"/>
        <v>0</v>
      </c>
      <c r="E127" s="22">
        <f t="shared" si="8"/>
        <v>0</v>
      </c>
      <c r="F127" s="22">
        <f t="shared" si="6"/>
        <v>0</v>
      </c>
      <c r="G127" s="22">
        <f t="shared" si="9"/>
        <v>0</v>
      </c>
      <c r="L127" s="4"/>
    </row>
    <row r="128" spans="2:14" x14ac:dyDescent="0.25">
      <c r="B128" s="24">
        <v>49491</v>
      </c>
      <c r="C128" s="22">
        <f t="shared" si="7"/>
        <v>117</v>
      </c>
      <c r="D128" s="22">
        <f t="shared" si="5"/>
        <v>0</v>
      </c>
      <c r="E128" s="22">
        <f t="shared" si="8"/>
        <v>0</v>
      </c>
      <c r="F128" s="22">
        <f t="shared" si="6"/>
        <v>0</v>
      </c>
      <c r="G128" s="22">
        <f t="shared" si="9"/>
        <v>0</v>
      </c>
      <c r="L128" s="4"/>
    </row>
    <row r="129" spans="2:14" x14ac:dyDescent="0.25">
      <c r="B129" s="24">
        <v>49522</v>
      </c>
      <c r="C129" s="22">
        <f t="shared" si="7"/>
        <v>118</v>
      </c>
      <c r="D129" s="22">
        <f t="shared" si="5"/>
        <v>0</v>
      </c>
      <c r="E129" s="22">
        <f t="shared" si="8"/>
        <v>0</v>
      </c>
      <c r="F129" s="22">
        <f t="shared" si="6"/>
        <v>0</v>
      </c>
      <c r="G129" s="22">
        <f t="shared" si="9"/>
        <v>0</v>
      </c>
      <c r="L129" s="4"/>
    </row>
    <row r="130" spans="2:14" x14ac:dyDescent="0.25">
      <c r="B130" s="24">
        <v>49553</v>
      </c>
      <c r="C130" s="22">
        <f t="shared" si="7"/>
        <v>119</v>
      </c>
      <c r="D130" s="22">
        <f t="shared" si="5"/>
        <v>0</v>
      </c>
      <c r="E130" s="22">
        <f t="shared" si="8"/>
        <v>0</v>
      </c>
      <c r="F130" s="22">
        <f t="shared" si="6"/>
        <v>0</v>
      </c>
      <c r="G130" s="22">
        <f t="shared" si="9"/>
        <v>0</v>
      </c>
      <c r="L130" s="4"/>
    </row>
    <row r="131" spans="2:14" ht="14.4" thickBot="1" x14ac:dyDescent="0.3">
      <c r="B131" s="24">
        <v>49583</v>
      </c>
      <c r="C131" s="22">
        <f t="shared" si="7"/>
        <v>120</v>
      </c>
      <c r="D131" s="22">
        <f t="shared" si="5"/>
        <v>0</v>
      </c>
      <c r="E131" s="22">
        <f t="shared" si="8"/>
        <v>0</v>
      </c>
      <c r="F131" s="22">
        <f t="shared" si="6"/>
        <v>0</v>
      </c>
      <c r="G131" s="22">
        <f t="shared" si="9"/>
        <v>0</v>
      </c>
      <c r="H131" s="26">
        <f>SUM(D120:D131)</f>
        <v>0</v>
      </c>
      <c r="I131" s="26">
        <f>SUM(E120:E131)</f>
        <v>0</v>
      </c>
      <c r="J131" s="26">
        <f>SUM(F120:F131)</f>
        <v>0</v>
      </c>
      <c r="L131" s="26"/>
      <c r="M131" s="26"/>
      <c r="N131" s="26"/>
    </row>
    <row r="132" spans="2:14" ht="15" thickTop="1" thickBot="1" x14ac:dyDescent="0.3">
      <c r="C132" s="28" t="s">
        <v>20</v>
      </c>
      <c r="D132" s="29">
        <f>SUM(D11:D131)</f>
        <v>0</v>
      </c>
      <c r="E132" s="29">
        <f>SUM(E11:E131)</f>
        <v>0</v>
      </c>
      <c r="F132" s="29">
        <f>SUM(F11:F131)</f>
        <v>0</v>
      </c>
      <c r="G132" s="30" t="s">
        <v>21</v>
      </c>
    </row>
    <row r="133" spans="2:14" ht="14.4" thickTop="1" x14ac:dyDescent="0.25"/>
    <row r="134" spans="2:14" x14ac:dyDescent="0.25">
      <c r="E134" s="21"/>
    </row>
  </sheetData>
  <mergeCells count="1">
    <mergeCell ref="H9:J9"/>
  </mergeCells>
  <printOptions horizontalCentered="1"/>
  <pageMargins left="0" right="0" top="0.39370078740157483" bottom="0.39370078740157483" header="0" footer="0"/>
  <pageSetup scale="85" fitToWidth="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Tabla Tradicional</vt:lpstr>
      <vt:lpstr>'Tabla Tradicional'!Área_de_impresión</vt:lpstr>
      <vt:lpstr>'Tabla Tradicional'!Títulos_a_imprimir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Alicia Gutierrez Reyna</dc:creator>
  <cp:lastModifiedBy>CORPORATIVO LEGOR</cp:lastModifiedBy>
  <dcterms:created xsi:type="dcterms:W3CDTF">2023-02-21T18:51:37Z</dcterms:created>
  <dcterms:modified xsi:type="dcterms:W3CDTF">2025-10-29T18:47:38Z</dcterms:modified>
</cp:coreProperties>
</file>